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180" windowWidth="20700" windowHeight="11580" tabRatio="834" firstSheet="1" activeTab="11"/>
  </bookViews>
  <sheets>
    <sheet name="дендрология" sheetId="28" state="hidden" r:id="rId1"/>
    <sheet name="Пояснительная" sheetId="48" r:id="rId2"/>
    <sheet name="Протокол" sheetId="51" r:id="rId3"/>
    <sheet name="НМЦ" sheetId="47" r:id="rId4"/>
    <sheet name="НМЦК" sheetId="50" r:id="rId5"/>
    <sheet name="Cводная смета ПИР " sheetId="13" r:id="rId6"/>
    <sheet name="Геодезия" sheetId="74" r:id="rId7"/>
    <sheet name="Гидромет" sheetId="77" r:id="rId8"/>
    <sheet name="Геология" sheetId="75" r:id="rId9"/>
    <sheet name="Геофизика" sheetId="76" r:id="rId10"/>
    <sheet name="Тех.обследование" sheetId="79" r:id="rId11"/>
    <sheet name="Экспертиза ПД и ИЗ " sheetId="35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AUTOEXEC" localSheetId="6">#REF!</definedName>
    <definedName name="\AUTOEXEC" localSheetId="8">#REF!</definedName>
    <definedName name="\AUTOEXEC" localSheetId="9">#REF!</definedName>
    <definedName name="\AUTOEXEC" localSheetId="7">#REF!</definedName>
    <definedName name="\AUTOEXEC">#REF!</definedName>
    <definedName name="\k" localSheetId="6">#REF!</definedName>
    <definedName name="\k" localSheetId="8">#REF!</definedName>
    <definedName name="\k" localSheetId="9">#REF!</definedName>
    <definedName name="\k" localSheetId="7">#REF!</definedName>
    <definedName name="\k">#REF!</definedName>
    <definedName name="\m" localSheetId="6">#REF!</definedName>
    <definedName name="\m" localSheetId="8">#REF!</definedName>
    <definedName name="\m" localSheetId="9">#REF!</definedName>
    <definedName name="\m" localSheetId="7">#REF!</definedName>
    <definedName name="\m">#REF!</definedName>
    <definedName name="\s">#REF!</definedName>
    <definedName name="\z">#REF!</definedName>
    <definedName name="_a2">#REF!</definedName>
    <definedName name="_AUTOEXEC">#REF!</definedName>
    <definedName name="_AUTOEXEC_1">#REF!</definedName>
    <definedName name="_AUTOEXEC_1_1">[1]Смета!#REF!</definedName>
    <definedName name="_AUTOEXEC_2" localSheetId="6">#REF!</definedName>
    <definedName name="_AUTOEXEC_2" localSheetId="8">#REF!</definedName>
    <definedName name="_AUTOEXEC_2" localSheetId="9">#REF!</definedName>
    <definedName name="_AUTOEXEC_2">#REF!</definedName>
    <definedName name="_k" localSheetId="6">#REF!</definedName>
    <definedName name="_k" localSheetId="8">#REF!</definedName>
    <definedName name="_k" localSheetId="9">#REF!</definedName>
    <definedName name="_k">#REF!</definedName>
    <definedName name="_k_1" localSheetId="6">#REF!</definedName>
    <definedName name="_k_1" localSheetId="8">#REF!</definedName>
    <definedName name="_k_1" localSheetId="9">#REF!</definedName>
    <definedName name="_k_1">#REF!</definedName>
    <definedName name="_k_1_1" localSheetId="6">[1]Смета!#REF!</definedName>
    <definedName name="_k_1_1" localSheetId="8">[1]Смета!#REF!</definedName>
    <definedName name="_k_1_1" localSheetId="9">[1]Смета!#REF!</definedName>
    <definedName name="_k_1_1">[1]Смета!#REF!</definedName>
    <definedName name="_k_2" localSheetId="6">#REF!</definedName>
    <definedName name="_k_2" localSheetId="8">#REF!</definedName>
    <definedName name="_k_2" localSheetId="9">#REF!</definedName>
    <definedName name="_k_2">#REF!</definedName>
    <definedName name="_m" localSheetId="6">#REF!</definedName>
    <definedName name="_m" localSheetId="8">#REF!</definedName>
    <definedName name="_m" localSheetId="9">#REF!</definedName>
    <definedName name="_m">#REF!</definedName>
    <definedName name="_m_1" localSheetId="6">#REF!</definedName>
    <definedName name="_m_1" localSheetId="8">#REF!</definedName>
    <definedName name="_m_1" localSheetId="9">#REF!</definedName>
    <definedName name="_m_1">#REF!</definedName>
    <definedName name="_m_1_1" localSheetId="6">[1]Смета!#REF!</definedName>
    <definedName name="_m_1_1" localSheetId="8">[1]Смета!#REF!</definedName>
    <definedName name="_m_1_1" localSheetId="9">[1]Смета!#REF!</definedName>
    <definedName name="_m_1_1">[1]Смета!#REF!</definedName>
    <definedName name="_m_2" localSheetId="6">#REF!</definedName>
    <definedName name="_m_2" localSheetId="8">#REF!</definedName>
    <definedName name="_m_2" localSheetId="9">#REF!</definedName>
    <definedName name="_m_2">#REF!</definedName>
    <definedName name="_s" localSheetId="6">#REF!</definedName>
    <definedName name="_s" localSheetId="8">#REF!</definedName>
    <definedName name="_s" localSheetId="9">#REF!</definedName>
    <definedName name="_s">#REF!</definedName>
    <definedName name="_s_1" localSheetId="6">#REF!</definedName>
    <definedName name="_s_1" localSheetId="8">#REF!</definedName>
    <definedName name="_s_1" localSheetId="9">#REF!</definedName>
    <definedName name="_s_1">#REF!</definedName>
    <definedName name="_s_1_1" localSheetId="6">[1]Смета!#REF!</definedName>
    <definedName name="_s_1_1" localSheetId="8">[1]Смета!#REF!</definedName>
    <definedName name="_s_1_1" localSheetId="9">[1]Смета!#REF!</definedName>
    <definedName name="_s_1_1">[1]Смета!#REF!</definedName>
    <definedName name="_s_2" localSheetId="6">#REF!</definedName>
    <definedName name="_s_2" localSheetId="8">#REF!</definedName>
    <definedName name="_s_2" localSheetId="9">#REF!</definedName>
    <definedName name="_s_2">#REF!</definedName>
    <definedName name="_z" localSheetId="6">#REF!</definedName>
    <definedName name="_z" localSheetId="8">#REF!</definedName>
    <definedName name="_z" localSheetId="9">#REF!</definedName>
    <definedName name="_z">#REF!</definedName>
    <definedName name="_z_1" localSheetId="6">#REF!</definedName>
    <definedName name="_z_1" localSheetId="8">#REF!</definedName>
    <definedName name="_z_1" localSheetId="9">#REF!</definedName>
    <definedName name="_z_1">#REF!</definedName>
    <definedName name="_z_1_1" localSheetId="6">[1]Смета!#REF!</definedName>
    <definedName name="_z_1_1" localSheetId="8">[1]Смета!#REF!</definedName>
    <definedName name="_z_1_1" localSheetId="9">[1]Смета!#REF!</definedName>
    <definedName name="_z_1_1">[1]Смета!#REF!</definedName>
    <definedName name="_z_2" localSheetId="6">#REF!</definedName>
    <definedName name="_z_2" localSheetId="8">#REF!</definedName>
    <definedName name="_z_2" localSheetId="9">#REF!</definedName>
    <definedName name="_z_2">#REF!</definedName>
    <definedName name="a" localSheetId="6" hidden="1">{#N/A,#N/A,TRUE,"Смета на пасс. обор. №1"}</definedName>
    <definedName name="a" localSheetId="8" hidden="1">{#N/A,#N/A,TRUE,"Смета на пасс. обор. №1"}</definedName>
    <definedName name="a" localSheetId="9" hidden="1">{#N/A,#N/A,TRUE,"Смета на пасс. обор. №1"}</definedName>
    <definedName name="a" localSheetId="7" hidden="1">{#N/A,#N/A,TRUE,"Смета на пасс. обор. №1"}</definedName>
    <definedName name="a" hidden="1">{#N/A,#N/A,TRUE,"Смета на пасс. обор. №1"}</definedName>
    <definedName name="a_1" localSheetId="6" hidden="1">{#N/A,#N/A,TRUE,"Смета на пасс. обор. №1"}</definedName>
    <definedName name="a_1" localSheetId="8" hidden="1">{#N/A,#N/A,TRUE,"Смета на пасс. обор. №1"}</definedName>
    <definedName name="a_1" localSheetId="9" hidden="1">{#N/A,#N/A,TRUE,"Смета на пасс. обор. №1"}</definedName>
    <definedName name="a_1" localSheetId="7" hidden="1">{#N/A,#N/A,TRUE,"Смета на пасс. обор. №1"}</definedName>
    <definedName name="a_1" hidden="1">{#N/A,#N/A,TRUE,"Смета на пасс. обор. №1"}</definedName>
    <definedName name="AnDiscount">0.945</definedName>
    <definedName name="as" localSheetId="6">#REF!</definedName>
    <definedName name="as" localSheetId="8">#REF!</definedName>
    <definedName name="as" localSheetId="9">#REF!</definedName>
    <definedName name="as" localSheetId="7">#REF!</definedName>
    <definedName name="as">#REF!</definedName>
    <definedName name="asd" localSheetId="6">#REF!</definedName>
    <definedName name="asd" localSheetId="8">#REF!</definedName>
    <definedName name="asd" localSheetId="9">#REF!</definedName>
    <definedName name="asd" localSheetId="7">#REF!</definedName>
    <definedName name="asd">#REF!</definedName>
    <definedName name="ave_height" localSheetId="6">#REF!</definedName>
    <definedName name="ave_height" localSheetId="8">#REF!</definedName>
    <definedName name="ave_height" localSheetId="9">#REF!</definedName>
    <definedName name="ave_height" localSheetId="7">#REF!</definedName>
    <definedName name="ave_height">#REF!</definedName>
    <definedName name="ave_hight">#REF!</definedName>
    <definedName name="b" localSheetId="6" hidden="1">{#N/A,#N/A,TRUE,"Смета на пасс. обор. №1"}</definedName>
    <definedName name="b" localSheetId="8" hidden="1">{#N/A,#N/A,TRUE,"Смета на пасс. обор. №1"}</definedName>
    <definedName name="b" localSheetId="9" hidden="1">{#N/A,#N/A,TRUE,"Смета на пасс. обор. №1"}</definedName>
    <definedName name="b" localSheetId="7" hidden="1">{#N/A,#N/A,TRUE,"Смета на пасс. обор. №1"}</definedName>
    <definedName name="b" hidden="1">{#N/A,#N/A,TRUE,"Смета на пасс. обор. №1"}</definedName>
    <definedName name="b_1" localSheetId="6" hidden="1">{#N/A,#N/A,TRUE,"Смета на пасс. обор. №1"}</definedName>
    <definedName name="b_1" localSheetId="8" hidden="1">{#N/A,#N/A,TRUE,"Смета на пасс. обор. №1"}</definedName>
    <definedName name="b_1" localSheetId="9" hidden="1">{#N/A,#N/A,TRUE,"Смета на пасс. обор. №1"}</definedName>
    <definedName name="b_1" localSheetId="7" hidden="1">{#N/A,#N/A,TRUE,"Смета на пасс. обор. №1"}</definedName>
    <definedName name="b_1" hidden="1">{#N/A,#N/A,TRUE,"Смета на пасс. обор. №1"}</definedName>
    <definedName name="ba" localSheetId="6" hidden="1">{#N/A,#N/A,TRUE,"Смета на пасс. обор. №1"}</definedName>
    <definedName name="ba" localSheetId="8" hidden="1">{#N/A,#N/A,TRUE,"Смета на пасс. обор. №1"}</definedName>
    <definedName name="ba" localSheetId="9" hidden="1">{#N/A,#N/A,TRUE,"Смета на пасс. обор. №1"}</definedName>
    <definedName name="ba" localSheetId="7" hidden="1">{#N/A,#N/A,TRUE,"Смета на пасс. обор. №1"}</definedName>
    <definedName name="ba" hidden="1">{#N/A,#N/A,TRUE,"Смета на пасс. обор. №1"}</definedName>
    <definedName name="ba_1" localSheetId="6" hidden="1">{#N/A,#N/A,TRUE,"Смета на пасс. обор. №1"}</definedName>
    <definedName name="ba_1" localSheetId="8" hidden="1">{#N/A,#N/A,TRUE,"Смета на пасс. обор. №1"}</definedName>
    <definedName name="ba_1" localSheetId="9" hidden="1">{#N/A,#N/A,TRUE,"Смета на пасс. обор. №1"}</definedName>
    <definedName name="ba_1" localSheetId="7" hidden="1">{#N/A,#N/A,TRUE,"Смета на пасс. обор. №1"}</definedName>
    <definedName name="ba_1" hidden="1">{#N/A,#N/A,TRUE,"Смета на пасс. обор. №1"}</definedName>
    <definedName name="bjbkl" localSheetId="6">[2]топография!#REF!</definedName>
    <definedName name="bjbkl" localSheetId="8">[2]топография!#REF!</definedName>
    <definedName name="bjbkl" localSheetId="7">[2]топография!#REF!</definedName>
    <definedName name="bjbkl">[2]топография!#REF!</definedName>
    <definedName name="ccc" localSheetId="6" hidden="1">{#N/A,#N/A,TRUE,"Смета на пасс. обор. №1"}</definedName>
    <definedName name="ccc" localSheetId="8" hidden="1">{#N/A,#N/A,TRUE,"Смета на пасс. обор. №1"}</definedName>
    <definedName name="ccc" localSheetId="9" hidden="1">{#N/A,#N/A,TRUE,"Смета на пасс. обор. №1"}</definedName>
    <definedName name="ccc" localSheetId="7" hidden="1">{#N/A,#N/A,TRUE,"Смета на пасс. обор. №1"}</definedName>
    <definedName name="ccc" hidden="1">{#N/A,#N/A,TRUE,"Смета на пасс. обор. №1"}</definedName>
    <definedName name="ccc_1" localSheetId="6" hidden="1">{#N/A,#N/A,TRUE,"Смета на пасс. обор. №1"}</definedName>
    <definedName name="ccc_1" localSheetId="8" hidden="1">{#N/A,#N/A,TRUE,"Смета на пасс. обор. №1"}</definedName>
    <definedName name="ccc_1" localSheetId="9" hidden="1">{#N/A,#N/A,TRUE,"Смета на пасс. обор. №1"}</definedName>
    <definedName name="ccc_1" localSheetId="7" hidden="1">{#N/A,#N/A,TRUE,"Смета на пасс. обор. №1"}</definedName>
    <definedName name="ccc_1" hidden="1">{#N/A,#N/A,TRUE,"Смета на пасс. обор. №1"}</definedName>
    <definedName name="Currency_Risk_Factor">1.05</definedName>
    <definedName name="Dc" localSheetId="6">[3]Lucent!#REF!</definedName>
    <definedName name="Dc" localSheetId="8">[3]Lucent!#REF!</definedName>
    <definedName name="Dc" localSheetId="9">[3]Lucent!#REF!</definedName>
    <definedName name="Dc" localSheetId="7">[3]Lucent!#REF!</definedName>
    <definedName name="Dc">[3]Lucent!#REF!</definedName>
    <definedName name="dck" localSheetId="6">[2]топография!#REF!</definedName>
    <definedName name="dck" localSheetId="8">[2]топография!#REF!</definedName>
    <definedName name="dck" localSheetId="9">[2]топография!#REF!</definedName>
    <definedName name="dck" localSheetId="7">[2]топография!#REF!</definedName>
    <definedName name="dck">[2]топография!#REF!</definedName>
    <definedName name="dck_1" localSheetId="6">[2]топография!#REF!</definedName>
    <definedName name="dck_1" localSheetId="8">[2]топография!#REF!</definedName>
    <definedName name="dck_1" localSheetId="9">[2]топография!#REF!</definedName>
    <definedName name="dck_1">[2]топография!#REF!</definedName>
    <definedName name="ddduy" localSheetId="6">#REF!</definedName>
    <definedName name="ddduy" localSheetId="8">#REF!</definedName>
    <definedName name="ddduy" localSheetId="9">#REF!</definedName>
    <definedName name="ddduy" localSheetId="7">#REF!</definedName>
    <definedName name="ddduy">#REF!</definedName>
    <definedName name="Delivery">1.15</definedName>
    <definedName name="df" localSheetId="6">#REF!</definedName>
    <definedName name="df" localSheetId="8">#REF!</definedName>
    <definedName name="df" localSheetId="9">#REF!</definedName>
    <definedName name="df" localSheetId="7">#REF!</definedName>
    <definedName name="df">#REF!</definedName>
    <definedName name="Disc_Tbl" localSheetId="6">#REF!</definedName>
    <definedName name="Disc_Tbl" localSheetId="8">#REF!</definedName>
    <definedName name="Disc_Tbl" localSheetId="9">#REF!</definedName>
    <definedName name="Disc_Tbl" localSheetId="7">#REF!</definedName>
    <definedName name="Disc_Tbl">#REF!</definedName>
    <definedName name="Dl" localSheetId="6">[3]Lucent!#REF!</definedName>
    <definedName name="Dl" localSheetId="8">[3]Lucent!#REF!</definedName>
    <definedName name="Dl" localSheetId="9">[3]Lucent!#REF!</definedName>
    <definedName name="Dl" localSheetId="7">[3]Lucent!#REF!</definedName>
    <definedName name="Dl">[3]Lucent!#REF!</definedName>
    <definedName name="Dsc_Vector" localSheetId="6">#REF!</definedName>
    <definedName name="Dsc_Vector" localSheetId="8">#REF!</definedName>
    <definedName name="Dsc_Vector" localSheetId="9">#REF!</definedName>
    <definedName name="Dsc_Vector" localSheetId="7">#REF!</definedName>
    <definedName name="Dsc_Vector">#REF!</definedName>
    <definedName name="e" localSheetId="6" hidden="1">{#N/A,#N/A,TRUE,"Смета на пасс. обор. №1"}</definedName>
    <definedName name="e" localSheetId="8" hidden="1">{#N/A,#N/A,TRUE,"Смета на пасс. обор. №1"}</definedName>
    <definedName name="e" localSheetId="9" hidden="1">{#N/A,#N/A,TRUE,"Смета на пасс. обор. №1"}</definedName>
    <definedName name="e" localSheetId="7" hidden="1">{#N/A,#N/A,TRUE,"Смета на пасс. обор. №1"}</definedName>
    <definedName name="e" hidden="1">{#N/A,#N/A,TRUE,"Смета на пасс. обор. №1"}</definedName>
    <definedName name="e_1" localSheetId="6" hidden="1">{#N/A,#N/A,TRUE,"Смета на пасс. обор. №1"}</definedName>
    <definedName name="e_1" localSheetId="8" hidden="1">{#N/A,#N/A,TRUE,"Смета на пасс. обор. №1"}</definedName>
    <definedName name="e_1" localSheetId="9" hidden="1">{#N/A,#N/A,TRUE,"Смета на пасс. обор. №1"}</definedName>
    <definedName name="e_1" localSheetId="7" hidden="1">{#N/A,#N/A,TRUE,"Смета на пасс. обор. №1"}</definedName>
    <definedName name="e_1" hidden="1">{#N/A,#N/A,TRUE,"Смета на пасс. обор. №1"}</definedName>
    <definedName name="EQUIP">[4]Спецификация!#REF!</definedName>
    <definedName name="ert" localSheetId="6">#REF!</definedName>
    <definedName name="ert" localSheetId="8">#REF!</definedName>
    <definedName name="ert" localSheetId="9">#REF!</definedName>
    <definedName name="ert" localSheetId="7">#REF!</definedName>
    <definedName name="ert">#REF!</definedName>
    <definedName name="Excel_BuiltIn_Print_Area" localSheetId="6">#REF!</definedName>
    <definedName name="Excel_BuiltIn_Print_Area" localSheetId="8">#REF!</definedName>
    <definedName name="Excel_BuiltIn_Print_Area" localSheetId="9">#REF!</definedName>
    <definedName name="Excel_BuiltIn_Print_Area">#REF!</definedName>
    <definedName name="Excel_BuiltIn_Print_Area_1" localSheetId="6">#REF!</definedName>
    <definedName name="Excel_BuiltIn_Print_Area_1" localSheetId="8">#REF!</definedName>
    <definedName name="Excel_BuiltIn_Print_Area_1" localSheetId="9">#REF!</definedName>
    <definedName name="Excel_BuiltIn_Print_Area_1">#REF!</definedName>
    <definedName name="Excel_BuiltIn_Print_Area_13">"$#ССЫЛ!.$A$2:$E$8"</definedName>
    <definedName name="Excel_BuiltIn_Print_Area_14_1">"$#ССЫЛ!.$#ССЫЛ!$#ССЫЛ!:$#ССЫЛ!$#ССЫЛ!"</definedName>
    <definedName name="Excel_BuiltIn_Print_Area_2">"$#ССЫЛ!.$A$2:$D$4"</definedName>
    <definedName name="Excel_BuiltIn_Print_Area_25_1">"$#ССЫЛ!.$#ССЫЛ!$#ССЫЛ!:$#ССЫЛ!$#ССЫЛ!"</definedName>
    <definedName name="Excel_BuiltIn_Print_Area_28_1">"$#ССЫЛ!.$#ССЫЛ!$#ССЫЛ!:$#ССЫЛ!$#ССЫЛ!"</definedName>
    <definedName name="Excel_BuiltIn_Print_Area_3_1">"$#ССЫЛ!.$A$2:$E$4"</definedName>
    <definedName name="Excel_BuiltIn_Print_Area_32">"$#ССЫЛ!.$#ССЫЛ!$#ССЫЛ!:$#ССЫЛ!$#ССЫЛ!"</definedName>
    <definedName name="Excel_BuiltIn_Print_Area_43">"$#ССЫЛ!.$#ССЫЛ!$#ССЫЛ!:$#ССЫЛ!$#ССЫЛ!"</definedName>
    <definedName name="Excel_BuiltIn_Print_Area_5" localSheetId="6">#REF!</definedName>
    <definedName name="Excel_BuiltIn_Print_Area_5" localSheetId="8">#REF!</definedName>
    <definedName name="Excel_BuiltIn_Print_Area_5" localSheetId="9">#REF!</definedName>
    <definedName name="Excel_BuiltIn_Print_Area_5" localSheetId="7">#REF!</definedName>
    <definedName name="Excel_BuiltIn_Print_Area_5">#REF!</definedName>
    <definedName name="Excel_BuiltIn_Print_Area_7">"$#ССЫЛ!.$A$2:$E$5"</definedName>
    <definedName name="Excel_BuiltIn_Print_Titles" localSheetId="6">#REF!</definedName>
    <definedName name="Excel_BuiltIn_Print_Titles" localSheetId="8">#REF!</definedName>
    <definedName name="Excel_BuiltIn_Print_Titles" localSheetId="9">#REF!</definedName>
    <definedName name="Excel_BuiltIn_Print_Titles">#REF!</definedName>
    <definedName name="Excel_BuiltIn_Print_Titles_1" localSheetId="6">#REF!</definedName>
    <definedName name="Excel_BuiltIn_Print_Titles_1" localSheetId="8">#REF!</definedName>
    <definedName name="Excel_BuiltIn_Print_Titles_1" localSheetId="9">#REF!</definedName>
    <definedName name="Excel_BuiltIn_Print_Titles_1">#REF!</definedName>
    <definedName name="Excel_BuiltIn_Print_Titles_2" localSheetId="6">#REF!</definedName>
    <definedName name="Excel_BuiltIn_Print_Titles_2" localSheetId="8">#REF!</definedName>
    <definedName name="Excel_BuiltIn_Print_Titles_2" localSheetId="9">#REF!</definedName>
    <definedName name="Excel_BuiltIn_Print_Titles_2" localSheetId="7">#REF!</definedName>
    <definedName name="Excel_BuiltIn_Print_Titles_2">#REF!</definedName>
    <definedName name="Excel_BuiltIn_Print_Titles_3" localSheetId="7">#REF!</definedName>
    <definedName name="Excel_BuiltIn_Print_Titles_3">#REF!</definedName>
    <definedName name="fg" localSheetId="7">#REF!</definedName>
    <definedName name="fg">#REF!</definedName>
    <definedName name="fl" localSheetId="6">[3]Lucent!#REF!</definedName>
    <definedName name="fl" localSheetId="8">[3]Lucent!#REF!</definedName>
    <definedName name="fl" localSheetId="9">[3]Lucent!#REF!</definedName>
    <definedName name="fl" localSheetId="7">[3]Lucent!#REF!</definedName>
    <definedName name="fl">[3]Lucent!#REF!</definedName>
    <definedName name="Grp_Vector" localSheetId="6">#REF!</definedName>
    <definedName name="Grp_Vector" localSheetId="8">#REF!</definedName>
    <definedName name="Grp_Vector" localSheetId="9">#REF!</definedName>
    <definedName name="Grp_Vector" localSheetId="7">#REF!</definedName>
    <definedName name="Grp_Vector">#REF!</definedName>
    <definedName name="Importation_Cost" localSheetId="6">#REF!</definedName>
    <definedName name="Importation_Cost" localSheetId="8">#REF!</definedName>
    <definedName name="Importation_Cost" localSheetId="9">#REF!</definedName>
    <definedName name="Importation_Cost" localSheetId="7">#REF!</definedName>
    <definedName name="Importation_Cost">#REF!</definedName>
    <definedName name="Itog" localSheetId="6">#REF!</definedName>
    <definedName name="Itog" localSheetId="8">#REF!</definedName>
    <definedName name="Itog" localSheetId="9">#REF!</definedName>
    <definedName name="Itog" localSheetId="7">#REF!</definedName>
    <definedName name="Itog">#REF!</definedName>
    <definedName name="Itog_1">#REF!</definedName>
    <definedName name="j" localSheetId="6" hidden="1">{#N/A,#N/A,TRUE,"Смета на пасс. обор. №1"}</definedName>
    <definedName name="j" localSheetId="8" hidden="1">{#N/A,#N/A,TRUE,"Смета на пасс. обор. №1"}</definedName>
    <definedName name="j" localSheetId="9" hidden="1">{#N/A,#N/A,TRUE,"Смета на пасс. обор. №1"}</definedName>
    <definedName name="j" localSheetId="7" hidden="1">{#N/A,#N/A,TRUE,"Смета на пасс. обор. №1"}</definedName>
    <definedName name="j" hidden="1">{#N/A,#N/A,TRUE,"Смета на пасс. обор. №1"}</definedName>
    <definedName name="j_1" localSheetId="6" hidden="1">{#N/A,#N/A,TRUE,"Смета на пасс. обор. №1"}</definedName>
    <definedName name="j_1" localSheetId="8" hidden="1">{#N/A,#N/A,TRUE,"Смета на пасс. обор. №1"}</definedName>
    <definedName name="j_1" localSheetId="9" hidden="1">{#N/A,#N/A,TRUE,"Смета на пасс. обор. №1"}</definedName>
    <definedName name="j_1" localSheetId="7" hidden="1">{#N/A,#N/A,TRUE,"Смета на пасс. обор. №1"}</definedName>
    <definedName name="j_1" hidden="1">{#N/A,#N/A,TRUE,"Смета на пасс. обор. №1"}</definedName>
    <definedName name="kkkkk" localSheetId="6">#REF!</definedName>
    <definedName name="kkkkk" localSheetId="8">#REF!</definedName>
    <definedName name="kkkkk" localSheetId="9">#REF!</definedName>
    <definedName name="kkkkk">#REF!</definedName>
    <definedName name="Koeffcb" localSheetId="6">#REF!</definedName>
    <definedName name="Koeffcb" localSheetId="8">#REF!</definedName>
    <definedName name="Koeffcb" localSheetId="9">#REF!</definedName>
    <definedName name="Koeffcb" localSheetId="7">#REF!</definedName>
    <definedName name="Koeffcb">#REF!</definedName>
    <definedName name="KPlan" localSheetId="6">#REF!</definedName>
    <definedName name="KPlan" localSheetId="8">#REF!</definedName>
    <definedName name="KPlan" localSheetId="9">#REF!</definedName>
    <definedName name="KPlan" localSheetId="7">#REF!</definedName>
    <definedName name="KPlan">#REF!</definedName>
    <definedName name="lp">[5]Panduit!$E$4</definedName>
    <definedName name="m" localSheetId="6">[6]Microsoft!#REF!</definedName>
    <definedName name="m" localSheetId="8">[6]Microsoft!#REF!</definedName>
    <definedName name="m" localSheetId="9">[6]Microsoft!#REF!</definedName>
    <definedName name="m" localSheetId="7">[6]Microsoft!#REF!</definedName>
    <definedName name="m">[6]Microsoft!#REF!</definedName>
    <definedName name="MATER" localSheetId="6">[4]Спецификация!#REF!</definedName>
    <definedName name="MATER" localSheetId="8">[4]Спецификация!#REF!</definedName>
    <definedName name="MATER" localSheetId="9">[4]Спецификация!#REF!</definedName>
    <definedName name="MATER" localSheetId="7">[4]Спецификация!#REF!</definedName>
    <definedName name="MATER">[4]Спецификация!#REF!</definedName>
    <definedName name="mm" localSheetId="6">[6]Microsoft!#REF!</definedName>
    <definedName name="mm" localSheetId="8">[6]Microsoft!#REF!</definedName>
    <definedName name="mm" localSheetId="9">[6]Microsoft!#REF!</definedName>
    <definedName name="mm" localSheetId="7">[6]Microsoft!#REF!</definedName>
    <definedName name="mm">[6]Microsoft!#REF!</definedName>
    <definedName name="mmm" localSheetId="6">[6]Microsoft!#REF!</definedName>
    <definedName name="mmm" localSheetId="8">[6]Microsoft!#REF!</definedName>
    <definedName name="mmm" localSheetId="9">[6]Microsoft!#REF!</definedName>
    <definedName name="mmm" localSheetId="7">[6]Microsoft!#REF!</definedName>
    <definedName name="mmm">[6]Microsoft!#REF!</definedName>
    <definedName name="n_1" localSheetId="6">{"","одинz","дваz","триz","четыреz","пятьz","шестьz","семьz","восемьz","девятьz"}</definedName>
    <definedName name="n_1" localSheetId="8">{"","одинz","дваz","триz","четыреz","пятьz","шестьz","семьz","восемьz","девятьz"}</definedName>
    <definedName name="n_1" localSheetId="9">{"","одинz","дваz","триz","четыреz","пятьz","шестьz","семьz","восемьz","девятьz"}</definedName>
    <definedName name="n_1">{"","одинz","дваz","триz","четыреz","пятьz","шестьz","семьz","восемьz","девятьz"}</definedName>
    <definedName name="n_2" localSheetId="6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 localSheetId="8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 localSheetId="9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 localSheetId="6">{"";1;"двадцатьz";"тридцатьz";"сорокz";"пятьдесятz";"шестьдесятz";"семьдесятz";"восемьдесятz";"девяностоz"}</definedName>
    <definedName name="n_3" localSheetId="8">{"";1;"двадцатьz";"тридцатьz";"сорокz";"пятьдесятz";"шестьдесятz";"семьдесятz";"восемьдесятz";"девяностоz"}</definedName>
    <definedName name="n_3" localSheetId="9">{"";1;"двадцатьz";"тридцатьz";"сорокz";"пятьдесятz";"шестьдесятz";"семьдесятz";"восемьдесятz";"девяностоz"}</definedName>
    <definedName name="n_3">{"";1;"двадцатьz";"тридцатьz";"сорокz";"пятьдесятz";"шестьдесятz";"семьдесятz";"восемьдесятz";"девяностоz"}</definedName>
    <definedName name="n_4" localSheetId="6">{"","стоz","двестиz","тристаz","четырестаz","пятьсотz","шестьсотz","семьсотz","восемьсотz","девятьсотz"}</definedName>
    <definedName name="n_4" localSheetId="8">{"","стоz","двестиz","тристаz","четырестаz","пятьсотz","шестьсотz","семьсотz","восемьсотz","девятьсотz"}</definedName>
    <definedName name="n_4" localSheetId="9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_5" localSheetId="6">{"","однаz","двеz","триz","четыреz","пятьz","шестьz","семьz","восемьz","девятьz"}</definedName>
    <definedName name="n_5" localSheetId="8">{"","однаz","двеz","триz","четыреz","пятьz","шестьz","семьz","восемьz","девятьz"}</definedName>
    <definedName name="n_5" localSheetId="9">{"","однаz","двеz","триz","четыреz","пятьz","шестьz","семьz","восемьz","девятьz"}</definedName>
    <definedName name="n_5">{"","однаz","двеz","триz","четыреz","пятьz","шестьz","семьz","восемьz","девятьz"}</definedName>
    <definedName name="n0">"000000000000,00"</definedName>
    <definedName name="n0x" localSheetId="6">IF(Геодезия!n_3=1,Геодезия!n_2,Геодезия!n_3&amp;Геодезия!n_1)</definedName>
    <definedName name="n0x" localSheetId="8">IF(Геология!n_3=1,Геология!n_2,Геология!n_3&amp;Геология!n_1)</definedName>
    <definedName name="n0x" localSheetId="9">IF(Геофизика!n_3=1,Геофизика!n_2,Геофизика!n_3&amp;Геофизика!n_1)</definedName>
    <definedName name="n0x">IF(n_3=1,n_2,n_3&amp;n_1)</definedName>
    <definedName name="n1x" localSheetId="6">IF(Геодезия!n_3=1,Геодезия!n_2,Геодезия!n_3&amp;Геодезия!n_5)</definedName>
    <definedName name="n1x" localSheetId="8">IF(Геология!n_3=1,Геология!n_2,Геология!n_3&amp;Геология!n_5)</definedName>
    <definedName name="n1x" localSheetId="9">IF(Геофизика!n_3=1,Геофизика!n_2,Геофизика!n_3&amp;Геофизика!n_5)</definedName>
    <definedName name="n1x">IF(n_3=1,n_2,n_3&amp;n_5)</definedName>
    <definedName name="name" localSheetId="6">#REF!</definedName>
    <definedName name="name" localSheetId="8">#REF!</definedName>
    <definedName name="name" localSheetId="9">#REF!</definedName>
    <definedName name="name">#REF!</definedName>
    <definedName name="p" localSheetId="6" hidden="1">{#N/A,#N/A,TRUE,"Смета на пасс. обор. №1"}</definedName>
    <definedName name="p" localSheetId="8" hidden="1">{#N/A,#N/A,TRUE,"Смета на пасс. обор. №1"}</definedName>
    <definedName name="p" localSheetId="9" hidden="1">{#N/A,#N/A,TRUE,"Смета на пасс. обор. №1"}</definedName>
    <definedName name="p" localSheetId="7" hidden="1">{#N/A,#N/A,TRUE,"Смета на пасс. обор. №1"}</definedName>
    <definedName name="p" hidden="1">{#N/A,#N/A,TRUE,"Смета на пасс. обор. №1"}</definedName>
    <definedName name="p_1" localSheetId="6" hidden="1">{#N/A,#N/A,TRUE,"Смета на пасс. обор. №1"}</definedName>
    <definedName name="p_1" localSheetId="8" hidden="1">{#N/A,#N/A,TRUE,"Смета на пасс. обор. №1"}</definedName>
    <definedName name="p_1" localSheetId="9" hidden="1">{#N/A,#N/A,TRUE,"Смета на пасс. обор. №1"}</definedName>
    <definedName name="p_1" localSheetId="7" hidden="1">{#N/A,#N/A,TRUE,"Смета на пасс. обор. №1"}</definedName>
    <definedName name="p_1" hidden="1">{#N/A,#N/A,TRUE,"Смета на пасс. обор. №1"}</definedName>
    <definedName name="ppp" localSheetId="6">#REF!</definedName>
    <definedName name="ppp" localSheetId="8">#REF!</definedName>
    <definedName name="ppp" localSheetId="9">#REF!</definedName>
    <definedName name="ppp" localSheetId="7">#REF!</definedName>
    <definedName name="ppp">#REF!</definedName>
    <definedName name="pr">[4]Спецификация!#REF!</definedName>
    <definedName name="Profit">[3]Lucent!#REF!</definedName>
    <definedName name="profit2">[3]Lucent!#REF!</definedName>
    <definedName name="ProfitLucent">1.65</definedName>
    <definedName name="PROJ" localSheetId="6">[4]Спецификация!#REF!</definedName>
    <definedName name="PROJ" localSheetId="8">[4]Спецификация!#REF!</definedName>
    <definedName name="PROJ" localSheetId="9">[4]Спецификация!#REF!</definedName>
    <definedName name="PROJ" localSheetId="7">[4]Спецификация!#REF!</definedName>
    <definedName name="PROJ">[4]Спецификация!#REF!</definedName>
    <definedName name="q" localSheetId="6">#REF!</definedName>
    <definedName name="q" localSheetId="8">#REF!</definedName>
    <definedName name="q" localSheetId="9">#REF!</definedName>
    <definedName name="q" localSheetId="7">#REF!</definedName>
    <definedName name="q">#REF!</definedName>
    <definedName name="qqq" localSheetId="6" hidden="1">{#N/A,#N/A,TRUE,"Смета на пасс. обор. №1"}</definedName>
    <definedName name="qqq" localSheetId="8" hidden="1">{#N/A,#N/A,TRUE,"Смета на пасс. обор. №1"}</definedName>
    <definedName name="qqq" localSheetId="9" hidden="1">{#N/A,#N/A,TRUE,"Смета на пасс. обор. №1"}</definedName>
    <definedName name="qqq" localSheetId="7" hidden="1">{#N/A,#N/A,TRUE,"Смета на пасс. обор. №1"}</definedName>
    <definedName name="qqq" hidden="1">{#N/A,#N/A,TRUE,"Смета на пасс. обор. №1"}</definedName>
    <definedName name="qqq_1" localSheetId="6" hidden="1">{#N/A,#N/A,TRUE,"Смета на пасс. обор. №1"}</definedName>
    <definedName name="qqq_1" localSheetId="8" hidden="1">{#N/A,#N/A,TRUE,"Смета на пасс. обор. №1"}</definedName>
    <definedName name="qqq_1" localSheetId="9" hidden="1">{#N/A,#N/A,TRUE,"Смета на пасс. обор. №1"}</definedName>
    <definedName name="qqq_1" localSheetId="7" hidden="1">{#N/A,#N/A,TRUE,"Смета на пасс. обор. №1"}</definedName>
    <definedName name="qqq_1" hidden="1">{#N/A,#N/A,TRUE,"Смета на пасс. обор. №1"}</definedName>
    <definedName name="QT_Type">"QT-2L"</definedName>
    <definedName name="qwer" localSheetId="6">#REF!</definedName>
    <definedName name="qwer" localSheetId="8">#REF!</definedName>
    <definedName name="qwer" localSheetId="9">#REF!</definedName>
    <definedName name="qwer" localSheetId="7">#REF!</definedName>
    <definedName name="qwer">#REF!</definedName>
    <definedName name="R_Lst" localSheetId="6">#REF!</definedName>
    <definedName name="R_Lst" localSheetId="8">#REF!</definedName>
    <definedName name="R_Lst" localSheetId="9">#REF!</definedName>
    <definedName name="R_Lst" localSheetId="7">#REF!</definedName>
    <definedName name="R_Lst">#REF!</definedName>
    <definedName name="R_Net" localSheetId="6">#REF!</definedName>
    <definedName name="R_Net" localSheetId="8">#REF!</definedName>
    <definedName name="R_Net" localSheetId="9">#REF!</definedName>
    <definedName name="R_Net" localSheetId="7">#REF!</definedName>
    <definedName name="R_Net">#REF!</definedName>
    <definedName name="Rate">#REF!</definedName>
    <definedName name="Rit">[7]УКП!$H$3</definedName>
    <definedName name="rty" localSheetId="6">#REF!</definedName>
    <definedName name="rty" localSheetId="8">#REF!</definedName>
    <definedName name="rty" localSheetId="9">#REF!</definedName>
    <definedName name="rty" localSheetId="7">#REF!</definedName>
    <definedName name="rty">#REF!</definedName>
    <definedName name="sd" localSheetId="6">#REF!</definedName>
    <definedName name="sd" localSheetId="8">#REF!</definedName>
    <definedName name="sd" localSheetId="9">#REF!</definedName>
    <definedName name="sd" localSheetId="7">#REF!</definedName>
    <definedName name="sd">#REF!</definedName>
    <definedName name="SM" localSheetId="6">#REF!</definedName>
    <definedName name="SM" localSheetId="8">#REF!</definedName>
    <definedName name="SM" localSheetId="9">#REF!</definedName>
    <definedName name="SM" localSheetId="7">#REF!</definedName>
    <definedName name="SM">#REF!</definedName>
    <definedName name="SM_SM">#REF!</definedName>
    <definedName name="SM_STO" localSheetId="6">#REF!</definedName>
    <definedName name="SM_STO">#REF!</definedName>
    <definedName name="SM_STO_1">'[8]СМЕТА проект'!#REF!</definedName>
    <definedName name="SM_STO1" localSheetId="6">#REF!</definedName>
    <definedName name="SM_STO1" localSheetId="8">#REF!</definedName>
    <definedName name="SM_STO1" localSheetId="9">#REF!</definedName>
    <definedName name="SM_STO1" localSheetId="7">#REF!</definedName>
    <definedName name="SM_STO1">#REF!</definedName>
    <definedName name="SM_STO1_1" localSheetId="6">#REF!</definedName>
    <definedName name="SM_STO1_1" localSheetId="8">#REF!</definedName>
    <definedName name="SM_STO1_1" localSheetId="9">#REF!</definedName>
    <definedName name="SM_STO1_1">#REF!</definedName>
    <definedName name="SM_STO1_1_1" localSheetId="8">#REF!</definedName>
    <definedName name="SM_STO1_1_1" localSheetId="9">#REF!</definedName>
    <definedName name="SM_STO1_1_1">#REF!</definedName>
    <definedName name="SM_STO2" localSheetId="6">#REF!</definedName>
    <definedName name="SM_STO2" localSheetId="7">#REF!</definedName>
    <definedName name="SM_STO2">#REF!</definedName>
    <definedName name="SM_STO2_1">#REF!</definedName>
    <definedName name="SM_STO3" localSheetId="6">#REF!</definedName>
    <definedName name="SM_STO3" localSheetId="7">#REF!</definedName>
    <definedName name="SM_STO3">#REF!</definedName>
    <definedName name="SM_STO3_1">#REF!</definedName>
    <definedName name="Smmmmmmmmmmmmmmm">#REF!</definedName>
    <definedName name="SUM_" localSheetId="6">#REF!</definedName>
    <definedName name="SUM_">#REF!</definedName>
    <definedName name="SUM__1">#REF!</definedName>
    <definedName name="SUM_1" localSheetId="6">#REF!</definedName>
    <definedName name="SUM_1">#REF!</definedName>
    <definedName name="SUM_1_1">#REF!</definedName>
    <definedName name="SUM_1_1_1">#REF!</definedName>
    <definedName name="sum_2">#REF!</definedName>
    <definedName name="SUM_3" localSheetId="6">#REF!</definedName>
    <definedName name="SUM_3">#REF!</definedName>
    <definedName name="SUM_3_1">#REF!</definedName>
    <definedName name="sum_4">#REF!</definedName>
    <definedName name="SV">#REF!</definedName>
    <definedName name="SV_STO">#REF!</definedName>
    <definedName name="Times">#REF!</definedName>
    <definedName name="Times_1">#REF!</definedName>
    <definedName name="Times_10">#REF!</definedName>
    <definedName name="Times_11">#REF!</definedName>
    <definedName name="Times_12">#REF!</definedName>
    <definedName name="Times_13">#REF!</definedName>
    <definedName name="Times_14">#REF!</definedName>
    <definedName name="Times_15">#REF!</definedName>
    <definedName name="Times_16">#REF!</definedName>
    <definedName name="Times_17">#REF!</definedName>
    <definedName name="Times_18">#REF!</definedName>
    <definedName name="Times_19">#REF!</definedName>
    <definedName name="Times_2">#REF!</definedName>
    <definedName name="Times_20">#REF!</definedName>
    <definedName name="Times_21">#REF!</definedName>
    <definedName name="Times_22">#REF!</definedName>
    <definedName name="Times_49">#REF!</definedName>
    <definedName name="Times_5">#REF!</definedName>
    <definedName name="Times_50">#REF!</definedName>
    <definedName name="Times_51">#REF!</definedName>
    <definedName name="Times_52">#REF!</definedName>
    <definedName name="Times_53">#REF!</definedName>
    <definedName name="Times_54">#REF!</definedName>
    <definedName name="Times_6">#REF!</definedName>
    <definedName name="Times_7">#REF!</definedName>
    <definedName name="Times_8">#REF!</definedName>
    <definedName name="Times_9">#REF!</definedName>
    <definedName name="tyu">#REF!</definedName>
    <definedName name="U_Lst">#REF!</definedName>
    <definedName name="U_Net">#REF!</definedName>
    <definedName name="usd">#REF!</definedName>
    <definedName name="vsego">#REF!</definedName>
    <definedName name="w">#REF!</definedName>
    <definedName name="we" localSheetId="6" hidden="1">{#N/A,#N/A,TRUE,"Смета на пасс. обор. №1"}</definedName>
    <definedName name="we" localSheetId="8" hidden="1">{#N/A,#N/A,TRUE,"Смета на пасс. обор. №1"}</definedName>
    <definedName name="we" localSheetId="9" hidden="1">{#N/A,#N/A,TRUE,"Смета на пасс. обор. №1"}</definedName>
    <definedName name="we" localSheetId="7" hidden="1">{#N/A,#N/A,TRUE,"Смета на пасс. обор. №1"}</definedName>
    <definedName name="we" hidden="1">{#N/A,#N/A,TRUE,"Смета на пасс. обор. №1"}</definedName>
    <definedName name="we_1" localSheetId="6" hidden="1">{#N/A,#N/A,TRUE,"Смета на пасс. обор. №1"}</definedName>
    <definedName name="we_1" localSheetId="8" hidden="1">{#N/A,#N/A,TRUE,"Смета на пасс. обор. №1"}</definedName>
    <definedName name="we_1" localSheetId="9" hidden="1">{#N/A,#N/A,TRUE,"Смета на пасс. обор. №1"}</definedName>
    <definedName name="we_1" localSheetId="7" hidden="1">{#N/A,#N/A,TRUE,"Смета на пасс. обор. №1"}</definedName>
    <definedName name="we_1" hidden="1">{#N/A,#N/A,TRUE,"Смета на пасс. обор. №1"}</definedName>
    <definedName name="wer" localSheetId="6">#REF!</definedName>
    <definedName name="wer" localSheetId="8">#REF!</definedName>
    <definedName name="wer" localSheetId="9">#REF!</definedName>
    <definedName name="wer" localSheetId="7">#REF!</definedName>
    <definedName name="wer">#REF!</definedName>
    <definedName name="WORK">[4]Спецификация!#REF!</definedName>
    <definedName name="wrn.1." localSheetId="6" hidden="1">{#N/A,#N/A,FALSE,"Шаблон_Спец1"}</definedName>
    <definedName name="wrn.1." localSheetId="8" hidden="1">{#N/A,#N/A,FALSE,"Шаблон_Спец1"}</definedName>
    <definedName name="wrn.1." localSheetId="9" hidden="1">{#N/A,#N/A,FALSE,"Шаблон_Спец1"}</definedName>
    <definedName name="wrn.1." localSheetId="7" hidden="1">{#N/A,#N/A,FALSE,"Шаблон_Спец1"}</definedName>
    <definedName name="wrn.1." hidden="1">{#N/A,#N/A,FALSE,"Шаблон_Спец1"}</definedName>
    <definedName name="wrn.sp2344." localSheetId="6" hidden="1">{#N/A,#N/A,TRUE,"Смета на пасс. обор. №1"}</definedName>
    <definedName name="wrn.sp2344." localSheetId="8" hidden="1">{#N/A,#N/A,TRUE,"Смета на пасс. обор. №1"}</definedName>
    <definedName name="wrn.sp2344." localSheetId="9" hidden="1">{#N/A,#N/A,TRUE,"Смета на пасс. обор. №1"}</definedName>
    <definedName name="wrn.sp2344." localSheetId="7" hidden="1">{#N/A,#N/A,TRUE,"Смета на пасс. обор. №1"}</definedName>
    <definedName name="wrn.sp2344." hidden="1">{#N/A,#N/A,TRUE,"Смета на пасс. обор. №1"}</definedName>
    <definedName name="wrn.sp2344._1" localSheetId="6" hidden="1">{#N/A,#N/A,TRUE,"Смета на пасс. обор. №1"}</definedName>
    <definedName name="wrn.sp2344._1" localSheetId="8" hidden="1">{#N/A,#N/A,TRUE,"Смета на пасс. обор. №1"}</definedName>
    <definedName name="wrn.sp2344._1" localSheetId="9" hidden="1">{#N/A,#N/A,TRUE,"Смета на пасс. обор. №1"}</definedName>
    <definedName name="wrn.sp2344._1" localSheetId="7" hidden="1">{#N/A,#N/A,TRUE,"Смета на пасс. обор. №1"}</definedName>
    <definedName name="wrn.sp2344._1" hidden="1">{#N/A,#N/A,TRUE,"Смета на пасс. обор. №1"}</definedName>
    <definedName name="wrn.sp2345" localSheetId="6" hidden="1">{#N/A,#N/A,TRUE,"Смета на пасс. обор. №1"}</definedName>
    <definedName name="wrn.sp2345" localSheetId="8" hidden="1">{#N/A,#N/A,TRUE,"Смета на пасс. обор. №1"}</definedName>
    <definedName name="wrn.sp2345" localSheetId="9" hidden="1">{#N/A,#N/A,TRUE,"Смета на пасс. обор. №1"}</definedName>
    <definedName name="wrn.sp2345" localSheetId="7" hidden="1">{#N/A,#N/A,TRUE,"Смета на пасс. обор. №1"}</definedName>
    <definedName name="wrn.sp2345" hidden="1">{#N/A,#N/A,TRUE,"Смета на пасс. обор. №1"}</definedName>
    <definedName name="wrn.sp2345_1" localSheetId="6" hidden="1">{#N/A,#N/A,TRUE,"Смета на пасс. обор. №1"}</definedName>
    <definedName name="wrn.sp2345_1" localSheetId="8" hidden="1">{#N/A,#N/A,TRUE,"Смета на пасс. обор. №1"}</definedName>
    <definedName name="wrn.sp2345_1" localSheetId="9" hidden="1">{#N/A,#N/A,TRUE,"Смета на пасс. обор. №1"}</definedName>
    <definedName name="wrn.sp2345_1" localSheetId="7" hidden="1">{#N/A,#N/A,TRUE,"Смета на пасс. обор. №1"}</definedName>
    <definedName name="wrn.sp2345_1" hidden="1">{#N/A,#N/A,TRUE,"Смета на пасс. обор. №1"}</definedName>
    <definedName name="ww" localSheetId="6">#REF!</definedName>
    <definedName name="ww" localSheetId="8">#REF!</definedName>
    <definedName name="ww" localSheetId="9">#REF!</definedName>
    <definedName name="ww" localSheetId="7">#REF!</definedName>
    <definedName name="ww">#REF!</definedName>
    <definedName name="yui" localSheetId="6">#REF!</definedName>
    <definedName name="yui" localSheetId="8">#REF!</definedName>
    <definedName name="yui" localSheetId="9">#REF!</definedName>
    <definedName name="yui" localSheetId="7">#REF!</definedName>
    <definedName name="yui">#REF!</definedName>
    <definedName name="ZAK1" localSheetId="6">#REF!</definedName>
    <definedName name="ZAK1" localSheetId="8">#REF!</definedName>
    <definedName name="ZAK1" localSheetId="9">#REF!</definedName>
    <definedName name="ZAK1" localSheetId="7">#REF!</definedName>
    <definedName name="ZAK1">#REF!</definedName>
    <definedName name="ZAK1_1">#REF!</definedName>
    <definedName name="ZAK2" localSheetId="6">#REF!</definedName>
    <definedName name="ZAK2">#REF!</definedName>
    <definedName name="ZAK2_1">#REF!</definedName>
    <definedName name="zzzz">#REF!</definedName>
    <definedName name="а" localSheetId="6" hidden="1">{#N/A,#N/A,TRUE,"Смета на пасс. обор. №1"}</definedName>
    <definedName name="а" localSheetId="8" hidden="1">{#N/A,#N/A,TRUE,"Смета на пасс. обор. №1"}</definedName>
    <definedName name="а" localSheetId="9" hidden="1">{#N/A,#N/A,TRUE,"Смета на пасс. обор. №1"}</definedName>
    <definedName name="а" localSheetId="7" hidden="1">{#N/A,#N/A,TRUE,"Смета на пасс. обор. №1"}</definedName>
    <definedName name="а" hidden="1">{#N/A,#N/A,TRUE,"Смета на пасс. обор. №1"}</definedName>
    <definedName name="а_1" localSheetId="6" hidden="1">{#N/A,#N/A,TRUE,"Смета на пасс. обор. №1"}</definedName>
    <definedName name="а_1" localSheetId="8" hidden="1">{#N/A,#N/A,TRUE,"Смета на пасс. обор. №1"}</definedName>
    <definedName name="а_1" localSheetId="9" hidden="1">{#N/A,#N/A,TRUE,"Смета на пасс. обор. №1"}</definedName>
    <definedName name="а_1" localSheetId="7" hidden="1">{#N/A,#N/A,TRUE,"Смета на пасс. обор. №1"}</definedName>
    <definedName name="а_1" hidden="1">{#N/A,#N/A,TRUE,"Смета на пасс. обор. №1"}</definedName>
    <definedName name="а1" localSheetId="6">#REF!</definedName>
    <definedName name="а1" localSheetId="8">#REF!</definedName>
    <definedName name="а1" localSheetId="9">#REF!</definedName>
    <definedName name="а1" localSheetId="7">#REF!</definedName>
    <definedName name="а1">#REF!</definedName>
    <definedName name="А2" localSheetId="6">#REF!</definedName>
    <definedName name="А2" localSheetId="8">#REF!</definedName>
    <definedName name="А2" localSheetId="9">#REF!</definedName>
    <definedName name="А2" localSheetId="7">#REF!</definedName>
    <definedName name="А2">#REF!</definedName>
    <definedName name="а36" localSheetId="6">#REF!</definedName>
    <definedName name="а36" localSheetId="8">#REF!</definedName>
    <definedName name="а36" localSheetId="9">#REF!</definedName>
    <definedName name="а36" localSheetId="7">#REF!</definedName>
    <definedName name="а36">#REF!</definedName>
    <definedName name="а36_1">#REF!</definedName>
    <definedName name="аа" localSheetId="6">[2]топография!#REF!</definedName>
    <definedName name="аа" localSheetId="8">[2]топография!#REF!</definedName>
    <definedName name="аа" localSheetId="7">[2]топография!#REF!</definedName>
    <definedName name="аа">[2]топография!#REF!</definedName>
    <definedName name="ав" localSheetId="6">#REF!</definedName>
    <definedName name="ав" localSheetId="8">#REF!</definedName>
    <definedName name="ав" localSheetId="9">#REF!</definedName>
    <definedName name="ав" localSheetId="7">#REF!</definedName>
    <definedName name="ав">#REF!</definedName>
    <definedName name="ав_1" localSheetId="6">#REF!</definedName>
    <definedName name="ав_1" localSheetId="8">#REF!</definedName>
    <definedName name="ав_1" localSheetId="9">#REF!</definedName>
    <definedName name="ав_1">#REF!</definedName>
    <definedName name="авс" localSheetId="6">#REF!</definedName>
    <definedName name="авс" localSheetId="8">#REF!</definedName>
    <definedName name="авс" localSheetId="9">#REF!</definedName>
    <definedName name="авс" localSheetId="7">#REF!</definedName>
    <definedName name="авс">#REF!</definedName>
    <definedName name="автом">#REF!</definedName>
    <definedName name="Азб" localSheetId="7">#REF!</definedName>
    <definedName name="Азб">#REF!</definedName>
    <definedName name="АКСТ">'[9]Лист опроса'!$B$22</definedName>
    <definedName name="аолрмб">[10]Вспомогательный!$D$77</definedName>
    <definedName name="ап" localSheetId="6" hidden="1">{#N/A,#N/A,TRUE,"Смета на пасс. обор. №1"}</definedName>
    <definedName name="ап" localSheetId="8" hidden="1">{#N/A,#N/A,TRUE,"Смета на пасс. обор. №1"}</definedName>
    <definedName name="ап" localSheetId="9" hidden="1">{#N/A,#N/A,TRUE,"Смета на пасс. обор. №1"}</definedName>
    <definedName name="ап" localSheetId="7" hidden="1">{#N/A,#N/A,TRUE,"Смета на пасс. обор. №1"}</definedName>
    <definedName name="ап" hidden="1">{#N/A,#N/A,TRUE,"Смета на пасс. обор. №1"}</definedName>
    <definedName name="ап_1" localSheetId="6" hidden="1">{#N/A,#N/A,TRUE,"Смета на пасс. обор. №1"}</definedName>
    <definedName name="ап_1" localSheetId="8" hidden="1">{#N/A,#N/A,TRUE,"Смета на пасс. обор. №1"}</definedName>
    <definedName name="ап_1" localSheetId="9" hidden="1">{#N/A,#N/A,TRUE,"Смета на пасс. обор. №1"}</definedName>
    <definedName name="ап_1" localSheetId="7" hidden="1">{#N/A,#N/A,TRUE,"Смета на пасс. обор. №1"}</definedName>
    <definedName name="ап_1" hidden="1">{#N/A,#N/A,TRUE,"Смета на пасс. обор. №1"}</definedName>
    <definedName name="апр" localSheetId="6" hidden="1">{#N/A,#N/A,TRUE,"Смета на пасс. обор. №1"}</definedName>
    <definedName name="апр" localSheetId="8" hidden="1">{#N/A,#N/A,TRUE,"Смета на пасс. обор. №1"}</definedName>
    <definedName name="апр" localSheetId="9" hidden="1">{#N/A,#N/A,TRUE,"Смета на пасс. обор. №1"}</definedName>
    <definedName name="апр" localSheetId="7" hidden="1">{#N/A,#N/A,TRUE,"Смета на пасс. обор. №1"}</definedName>
    <definedName name="апр" hidden="1">{#N/A,#N/A,TRUE,"Смета на пасс. обор. №1"}</definedName>
    <definedName name="апр_1" localSheetId="6" hidden="1">{#N/A,#N/A,TRUE,"Смета на пасс. обор. №1"}</definedName>
    <definedName name="апр_1" localSheetId="8" hidden="1">{#N/A,#N/A,TRUE,"Смета на пасс. обор. №1"}</definedName>
    <definedName name="апр_1" localSheetId="9" hidden="1">{#N/A,#N/A,TRUE,"Смета на пасс. обор. №1"}</definedName>
    <definedName name="апр_1" localSheetId="7" hidden="1">{#N/A,#N/A,TRUE,"Смета на пасс. обор. №1"}</definedName>
    <definedName name="апр_1" hidden="1">{#N/A,#N/A,TRUE,"Смета на пасс. обор. №1"}</definedName>
    <definedName name="астр" localSheetId="6">#REF!</definedName>
    <definedName name="астр" localSheetId="8">#REF!</definedName>
    <definedName name="астр" localSheetId="9">#REF!</definedName>
    <definedName name="астр" localSheetId="7">#REF!</definedName>
    <definedName name="астр">#REF!</definedName>
    <definedName name="Астрахань" localSheetId="6">#REF!</definedName>
    <definedName name="Астрахань" localSheetId="8">#REF!</definedName>
    <definedName name="Астрахань" localSheetId="9">#REF!</definedName>
    <definedName name="Астрахань" localSheetId="7">#REF!</definedName>
    <definedName name="Астрахань">#REF!</definedName>
    <definedName name="Астрахань_1" localSheetId="6">#REF!</definedName>
    <definedName name="Астрахань_1" localSheetId="8">#REF!</definedName>
    <definedName name="Астрахань_1" localSheetId="9">#REF!</definedName>
    <definedName name="Астрахань_1" localSheetId="7">#REF!</definedName>
    <definedName name="Астрахань_1">#REF!</definedName>
    <definedName name="Астрахань_2">#REF!</definedName>
    <definedName name="Астрахань_22">#REF!</definedName>
    <definedName name="Астрахань_49">#REF!</definedName>
    <definedName name="Астрахань_5">#REF!</definedName>
    <definedName name="Астрахань_50">#REF!</definedName>
    <definedName name="Астрахань_51">#REF!</definedName>
    <definedName name="Астрахань_52">#REF!</definedName>
    <definedName name="Астрахань_53">#REF!</definedName>
    <definedName name="Астрахань_54">#REF!</definedName>
    <definedName name="АСУТП2">#REF!</definedName>
    <definedName name="АСУТП2_1">#REF!</definedName>
    <definedName name="АСУТП2_2">#REF!</definedName>
    <definedName name="АСУТП2_22">#REF!</definedName>
    <definedName name="АСУТП2_49">#REF!</definedName>
    <definedName name="АСУТП2_5">#REF!</definedName>
    <definedName name="АСУТП2_50">#REF!</definedName>
    <definedName name="АСУТП2_51">#REF!</definedName>
    <definedName name="АСУТП2_52">#REF!</definedName>
    <definedName name="АСУТП2_53">#REF!</definedName>
    <definedName name="АСУТП2_54">#REF!</definedName>
    <definedName name="АСУТПАстрахань">#REF!</definedName>
    <definedName name="АСУТПАстрахань_1">#REF!</definedName>
    <definedName name="АСУТПАстрахань_2">#REF!</definedName>
    <definedName name="АСУТПАстрахань_22">#REF!</definedName>
    <definedName name="АСУТПАстрахань_49">#REF!</definedName>
    <definedName name="АСУТПАстрахань_5">#REF!</definedName>
    <definedName name="АСУТПАстрахань_50">#REF!</definedName>
    <definedName name="АСУТПАстрахань_51">#REF!</definedName>
    <definedName name="АСУТПАстрахань_52">#REF!</definedName>
    <definedName name="АСУТПАстрахань_53">#REF!</definedName>
    <definedName name="АСУТПАстрахань_54">#REF!</definedName>
    <definedName name="АСУТПН.Новгород">#REF!</definedName>
    <definedName name="АСУТПН.Новгород_1">#REF!</definedName>
    <definedName name="АСУТПН.Новгород_2">#REF!</definedName>
    <definedName name="АСУТПН.Новгород_22">#REF!</definedName>
    <definedName name="АСУТПН.Новгород_49">#REF!</definedName>
    <definedName name="АСУТПН.Новгород_5">#REF!</definedName>
    <definedName name="АСУТПН.Новгород_50">#REF!</definedName>
    <definedName name="АСУТПН.Новгород_51">#REF!</definedName>
    <definedName name="АСУТПН.Новгород_52">#REF!</definedName>
    <definedName name="АСУТПН.Новгород_53">#REF!</definedName>
    <definedName name="АСУТПН.Новгород_54">#REF!</definedName>
    <definedName name="АСУТПСтаврополь">#REF!</definedName>
    <definedName name="АСУТПСтаврополь_1">#REF!</definedName>
    <definedName name="АСУТПСтаврополь_2">#REF!</definedName>
    <definedName name="АСУТПСтаврополь_22">#REF!</definedName>
    <definedName name="АСУТПСтаврополь_49">#REF!</definedName>
    <definedName name="АСУТПСтаврополь_5">#REF!</definedName>
    <definedName name="АСУТПСтаврополь_50">#REF!</definedName>
    <definedName name="АСУТПСтаврополь_51">#REF!</definedName>
    <definedName name="АСУТПСтаврополь_52">#REF!</definedName>
    <definedName name="АСУТПСтаврополь_53">#REF!</definedName>
    <definedName name="АСУТПСтаврополь_54">#REF!</definedName>
    <definedName name="АФС" localSheetId="6">[2]топография!#REF!</definedName>
    <definedName name="АФС" localSheetId="8">[2]топография!#REF!</definedName>
    <definedName name="АФС" localSheetId="7">[2]топография!#REF!</definedName>
    <definedName name="АФС">[2]топография!#REF!</definedName>
    <definedName name="б" localSheetId="6" hidden="1">{#N/A,#N/A,TRUE,"Смета на пасс. обор. №1"}</definedName>
    <definedName name="б" localSheetId="8" hidden="1">{#N/A,#N/A,TRUE,"Смета на пасс. обор. №1"}</definedName>
    <definedName name="б" localSheetId="9" hidden="1">{#N/A,#N/A,TRUE,"Смета на пасс. обор. №1"}</definedName>
    <definedName name="б" localSheetId="7" hidden="1">{#N/A,#N/A,TRUE,"Смета на пасс. обор. №1"}</definedName>
    <definedName name="б" hidden="1">{#N/A,#N/A,TRUE,"Смета на пасс. обор. №1"}</definedName>
    <definedName name="б_1" localSheetId="6" hidden="1">{#N/A,#N/A,TRUE,"Смета на пасс. обор. №1"}</definedName>
    <definedName name="б_1" localSheetId="8" hidden="1">{#N/A,#N/A,TRUE,"Смета на пасс. обор. №1"}</definedName>
    <definedName name="б_1" localSheetId="9" hidden="1">{#N/A,#N/A,TRUE,"Смета на пасс. обор. №1"}</definedName>
    <definedName name="б_1" localSheetId="7" hidden="1">{#N/A,#N/A,TRUE,"Смета на пасс. обор. №1"}</definedName>
    <definedName name="б_1" hidden="1">{#N/A,#N/A,TRUE,"Смета на пасс. обор. №1"}</definedName>
    <definedName name="бабабла" localSheetId="6" hidden="1">{#N/A,#N/A,TRUE,"Смета на пасс. обор. №1"}</definedName>
    <definedName name="бабабла" localSheetId="8" hidden="1">{#N/A,#N/A,TRUE,"Смета на пасс. обор. №1"}</definedName>
    <definedName name="бабабла" localSheetId="9" hidden="1">{#N/A,#N/A,TRUE,"Смета на пасс. обор. №1"}</definedName>
    <definedName name="бабабла" localSheetId="7" hidden="1">{#N/A,#N/A,TRUE,"Смета на пасс. обор. №1"}</definedName>
    <definedName name="бабабла" hidden="1">{#N/A,#N/A,TRUE,"Смета на пасс. обор. №1"}</definedName>
    <definedName name="бабабла_1" localSheetId="6" hidden="1">{#N/A,#N/A,TRUE,"Смета на пасс. обор. №1"}</definedName>
    <definedName name="бабабла_1" localSheetId="8" hidden="1">{#N/A,#N/A,TRUE,"Смета на пасс. обор. №1"}</definedName>
    <definedName name="бабабла_1" localSheetId="9" hidden="1">{#N/A,#N/A,TRUE,"Смета на пасс. обор. №1"}</definedName>
    <definedName name="бабабла_1" localSheetId="7" hidden="1">{#N/A,#N/A,TRUE,"Смета на пасс. обор. №1"}</definedName>
    <definedName name="бабабла_1" hidden="1">{#N/A,#N/A,TRUE,"Смета на пасс. обор. №1"}</definedName>
    <definedName name="_xlnm.Database">'[11]ПС 110 кВ (доп)'!$B$1:$F$18</definedName>
    <definedName name="Бланк_сметы" localSheetId="6">#REF!</definedName>
    <definedName name="Бланк_сметы" localSheetId="8">#REF!</definedName>
    <definedName name="Бланк_сметы" localSheetId="9">#REF!</definedName>
    <definedName name="Бланк_сметы" localSheetId="7">#REF!</definedName>
    <definedName name="Бланк_сметы">#REF!</definedName>
    <definedName name="бол" localSheetId="6" hidden="1">{#N/A,#N/A,TRUE,"Смета на пасс. обор. №1"}</definedName>
    <definedName name="бол" localSheetId="8" hidden="1">{#N/A,#N/A,TRUE,"Смета на пасс. обор. №1"}</definedName>
    <definedName name="бол" localSheetId="9" hidden="1">{#N/A,#N/A,TRUE,"Смета на пасс. обор. №1"}</definedName>
    <definedName name="бол" localSheetId="7" hidden="1">{#N/A,#N/A,TRUE,"Смета на пасс. обор. №1"}</definedName>
    <definedName name="бол" hidden="1">{#N/A,#N/A,TRUE,"Смета на пасс. обор. №1"}</definedName>
    <definedName name="бол_1" localSheetId="6" hidden="1">{#N/A,#N/A,TRUE,"Смета на пасс. обор. №1"}</definedName>
    <definedName name="бол_1" localSheetId="8" hidden="1">{#N/A,#N/A,TRUE,"Смета на пасс. обор. №1"}</definedName>
    <definedName name="бол_1" localSheetId="9" hidden="1">{#N/A,#N/A,TRUE,"Смета на пасс. обор. №1"}</definedName>
    <definedName name="бол_1" localSheetId="7" hidden="1">{#N/A,#N/A,TRUE,"Смета на пасс. обор. №1"}</definedName>
    <definedName name="бол_1" hidden="1">{#N/A,#N/A,TRUE,"Смета на пасс. обор. №1"}</definedName>
    <definedName name="БСИР" localSheetId="6">#REF!</definedName>
    <definedName name="БСИР" localSheetId="8">#REF!</definedName>
    <definedName name="БСИР" localSheetId="9">#REF!</definedName>
    <definedName name="БСИР" localSheetId="7">#REF!</definedName>
    <definedName name="БСИР">#REF!</definedName>
    <definedName name="в" localSheetId="6" hidden="1">{#N/A,#N/A,TRUE,"Смета на пасс. обор. №1"}</definedName>
    <definedName name="в" localSheetId="8" hidden="1">{#N/A,#N/A,TRUE,"Смета на пасс. обор. №1"}</definedName>
    <definedName name="в" localSheetId="9" hidden="1">{#N/A,#N/A,TRUE,"Смета на пасс. обор. №1"}</definedName>
    <definedName name="в" localSheetId="7" hidden="1">{#N/A,#N/A,TRUE,"Смета на пасс. обор. №1"}</definedName>
    <definedName name="в" hidden="1">{#N/A,#N/A,TRUE,"Смета на пасс. обор. №1"}</definedName>
    <definedName name="в_1" localSheetId="6" hidden="1">{#N/A,#N/A,TRUE,"Смета на пасс. обор. №1"}</definedName>
    <definedName name="в_1" localSheetId="8" hidden="1">{#N/A,#N/A,TRUE,"Смета на пасс. обор. №1"}</definedName>
    <definedName name="в_1" localSheetId="9" hidden="1">{#N/A,#N/A,TRUE,"Смета на пасс. обор. №1"}</definedName>
    <definedName name="в_1" localSheetId="7" hidden="1">{#N/A,#N/A,TRUE,"Смета на пасс. обор. №1"}</definedName>
    <definedName name="в_1" hidden="1">{#N/A,#N/A,TRUE,"Смета на пасс. обор. №1"}</definedName>
    <definedName name="ва" localSheetId="6">#REF!</definedName>
    <definedName name="ва" localSheetId="8">#REF!</definedName>
    <definedName name="ва" localSheetId="9">#REF!</definedName>
    <definedName name="ва" localSheetId="7">#REF!</definedName>
    <definedName name="ва">#REF!</definedName>
    <definedName name="вап" localSheetId="6" hidden="1">{#N/A,#N/A,TRUE,"Смета на пасс. обор. №1"}</definedName>
    <definedName name="вап" localSheetId="8" hidden="1">{#N/A,#N/A,TRUE,"Смета на пасс. обор. №1"}</definedName>
    <definedName name="вап" localSheetId="9" hidden="1">{#N/A,#N/A,TRUE,"Смета на пасс. обор. №1"}</definedName>
    <definedName name="вап" localSheetId="7" hidden="1">{#N/A,#N/A,TRUE,"Смета на пасс. обор. №1"}</definedName>
    <definedName name="вап" hidden="1">{#N/A,#N/A,TRUE,"Смета на пасс. обор. №1"}</definedName>
    <definedName name="вап_1" localSheetId="6" hidden="1">{#N/A,#N/A,TRUE,"Смета на пасс. обор. №1"}</definedName>
    <definedName name="вап_1" localSheetId="8" hidden="1">{#N/A,#N/A,TRUE,"Смета на пасс. обор. №1"}</definedName>
    <definedName name="вап_1" localSheetId="9" hidden="1">{#N/A,#N/A,TRUE,"Смета на пасс. обор. №1"}</definedName>
    <definedName name="вап_1" localSheetId="7" hidden="1">{#N/A,#N/A,TRUE,"Смета на пасс. обор. №1"}</definedName>
    <definedName name="вап_1" hidden="1">{#N/A,#N/A,TRUE,"Смета на пасс. обор. №1"}</definedName>
    <definedName name="вапапо" localSheetId="6" hidden="1">{#N/A,#N/A,TRUE,"Смета на пасс. обор. №1"}</definedName>
    <definedName name="вапапо" localSheetId="8" hidden="1">{#N/A,#N/A,TRUE,"Смета на пасс. обор. №1"}</definedName>
    <definedName name="вапапо" localSheetId="9" hidden="1">{#N/A,#N/A,TRUE,"Смета на пасс. обор. №1"}</definedName>
    <definedName name="вапапо" localSheetId="7" hidden="1">{#N/A,#N/A,TRUE,"Смета на пасс. обор. №1"}</definedName>
    <definedName name="вапапо" hidden="1">{#N/A,#N/A,TRUE,"Смета на пасс. обор. №1"}</definedName>
    <definedName name="вапапо_1" localSheetId="6" hidden="1">{#N/A,#N/A,TRUE,"Смета на пасс. обор. №1"}</definedName>
    <definedName name="вапапо_1" localSheetId="8" hidden="1">{#N/A,#N/A,TRUE,"Смета на пасс. обор. №1"}</definedName>
    <definedName name="вапапо_1" localSheetId="9" hidden="1">{#N/A,#N/A,TRUE,"Смета на пасс. обор. №1"}</definedName>
    <definedName name="вапапо_1" localSheetId="7" hidden="1">{#N/A,#N/A,TRUE,"Смета на пасс. обор. №1"}</definedName>
    <definedName name="вапапо_1" hidden="1">{#N/A,#N/A,TRUE,"Смета на пасс. обор. №1"}</definedName>
    <definedName name="вв" localSheetId="6">[2]топография!#REF!</definedName>
    <definedName name="вв" localSheetId="8">[2]топография!#REF!</definedName>
    <definedName name="вв">[2]топография!#REF!</definedName>
    <definedName name="ввв" localSheetId="6">#REF!</definedName>
    <definedName name="ввв" localSheetId="8">#REF!</definedName>
    <definedName name="ввв" localSheetId="9">#REF!</definedName>
    <definedName name="ввв" localSheetId="7">#REF!</definedName>
    <definedName name="ввв">#REF!</definedName>
    <definedName name="ввод" localSheetId="6">#REF!</definedName>
    <definedName name="ввод" localSheetId="8">#REF!</definedName>
    <definedName name="ввод" localSheetId="9">#REF!</definedName>
    <definedName name="ввод" localSheetId="7">#REF!</definedName>
    <definedName name="ввод">#REF!</definedName>
    <definedName name="ввод_1" localSheetId="6">#REF!</definedName>
    <definedName name="ввод_1" localSheetId="8">#REF!</definedName>
    <definedName name="ввод_1" localSheetId="9">#REF!</definedName>
    <definedName name="ввод_1" localSheetId="7">#REF!</definedName>
    <definedName name="ввод_1">#REF!</definedName>
    <definedName name="ввод_49">#REF!</definedName>
    <definedName name="ввод_50">#REF!</definedName>
    <definedName name="ввод_51">#REF!</definedName>
    <definedName name="ввод_52">#REF!</definedName>
    <definedName name="ввод_53">#REF!</definedName>
    <definedName name="ввод_54">#REF!</definedName>
    <definedName name="вика">#REF!</definedName>
    <definedName name="Внут_Т">#REF!</definedName>
    <definedName name="воп" localSheetId="6">[2]топография!#REF!</definedName>
    <definedName name="воп" localSheetId="8">[2]топография!#REF!</definedName>
    <definedName name="воп">[2]топография!#REF!</definedName>
    <definedName name="вравар" localSheetId="6">#REF!</definedName>
    <definedName name="вравар" localSheetId="8">#REF!</definedName>
    <definedName name="вравар" localSheetId="9">#REF!</definedName>
    <definedName name="вравар">#REF!</definedName>
    <definedName name="Времен">[12]Коэфф!$B$2</definedName>
    <definedName name="ВСЕГО" localSheetId="6">#REF!</definedName>
    <definedName name="ВСЕГО" localSheetId="8">#REF!</definedName>
    <definedName name="ВСЕГО" localSheetId="9">#REF!</definedName>
    <definedName name="ВСЕГО" localSheetId="7">#REF!</definedName>
    <definedName name="ВСЕГО">#REF!</definedName>
    <definedName name="ВсегоРучБур">[13]СмРучБур!$J$40</definedName>
    <definedName name="ВсегоШурфов" localSheetId="6">#REF!</definedName>
    <definedName name="ВсегоШурфов" localSheetId="8">#REF!</definedName>
    <definedName name="ВсегоШурфов" localSheetId="9">#REF!</definedName>
    <definedName name="ВсегоШурфов">#REF!</definedName>
    <definedName name="Вспом" localSheetId="6">#REF!</definedName>
    <definedName name="Вспом" localSheetId="8">#REF!</definedName>
    <definedName name="Вспом" localSheetId="9">#REF!</definedName>
    <definedName name="Вспом" localSheetId="7">#REF!</definedName>
    <definedName name="Вспом">#REF!</definedName>
    <definedName name="Вторич" localSheetId="6">#REF!</definedName>
    <definedName name="Вторич" localSheetId="8">#REF!</definedName>
    <definedName name="Вторич" localSheetId="9">#REF!</definedName>
    <definedName name="Вторич">#REF!</definedName>
    <definedName name="ВЫЕЗД_всего">[14]РасчетКомандир1!$M$1:$M$65536</definedName>
    <definedName name="ВЫЕЗД_всего_1">[14]РасчетКомандир2!$O$1:$O$65536</definedName>
    <definedName name="ВЫЕЗД_период">[14]РасчетКомандир1!$E$1:$E$65536</definedName>
    <definedName name="ВЫЕЗД_период_1">[14]РасчетКомандир2!$E$1:$E$65536</definedName>
    <definedName name="ггггггггггггггггггггггггггггггггггггггггггггггг" localSheetId="6">[2]топография!#REF!</definedName>
    <definedName name="ггггггггггггггггггггггггггггггггггггггггггггггг" localSheetId="8">[2]топография!#REF!</definedName>
    <definedName name="ггггггггггггггггггггггггггггггггггггггггггггггг" localSheetId="9">[2]топография!#REF!</definedName>
    <definedName name="ггггггггггггггггггггггггггггггггггггггггггггггг" localSheetId="7">[2]топография!#REF!</definedName>
    <definedName name="ггггггггггггггггггггггггггггггггггггггггггггггг">[2]топография!#REF!</definedName>
    <definedName name="гелог" localSheetId="6">#REF!</definedName>
    <definedName name="гелог" localSheetId="8">#REF!</definedName>
    <definedName name="гелог" localSheetId="9">#REF!</definedName>
    <definedName name="гелог" localSheetId="7">#REF!</definedName>
    <definedName name="гелог">#REF!</definedName>
    <definedName name="гео" localSheetId="6">#REF!</definedName>
    <definedName name="гео" localSheetId="8">#REF!</definedName>
    <definedName name="гео" localSheetId="9">#REF!</definedName>
    <definedName name="гео" localSheetId="7">#REF!</definedName>
    <definedName name="гео">#REF!</definedName>
    <definedName name="геодез1">[15]геолог!$L$81</definedName>
    <definedName name="геол" localSheetId="6">[16]Смета!#REF!</definedName>
    <definedName name="геол" localSheetId="8">[16]Смета!#REF!</definedName>
    <definedName name="геол" localSheetId="9">[16]Смета!#REF!</definedName>
    <definedName name="геол">[16]Смета!#REF!</definedName>
    <definedName name="геол.1" localSheetId="6">#REF!</definedName>
    <definedName name="геол.1" localSheetId="8">#REF!</definedName>
    <definedName name="геол.1" localSheetId="9">#REF!</definedName>
    <definedName name="геол.1" localSheetId="7">#REF!</definedName>
    <definedName name="геол.1">#REF!</definedName>
    <definedName name="геол_1" localSheetId="6">[17]Смета!#REF!</definedName>
    <definedName name="геол_1" localSheetId="8">[17]Смета!#REF!</definedName>
    <definedName name="геол_1" localSheetId="9">[17]Смета!#REF!</definedName>
    <definedName name="геол_1">[17]Смета!#REF!</definedName>
    <definedName name="геол_2" localSheetId="6">[18]Смета!#REF!</definedName>
    <definedName name="геол_2" localSheetId="8">[18]Смета!#REF!</definedName>
    <definedName name="геол_2" localSheetId="9">[18]Смета!#REF!</definedName>
    <definedName name="геол_2">[18]Смета!#REF!</definedName>
    <definedName name="Геол_Лазаревск" localSheetId="6">[2]топография!#REF!</definedName>
    <definedName name="Геол_Лазаревск" localSheetId="8">[2]топография!#REF!</definedName>
    <definedName name="Геол_Лазаревск" localSheetId="9">[2]топография!#REF!</definedName>
    <definedName name="Геол_Лазаревск" localSheetId="7">[2]топография!#REF!</definedName>
    <definedName name="Геол_Лазаревск">[2]топография!#REF!</definedName>
    <definedName name="геол1" localSheetId="6">#REF!</definedName>
    <definedName name="геол1" localSheetId="8">#REF!</definedName>
    <definedName name="геол1" localSheetId="9">#REF!</definedName>
    <definedName name="геол1" localSheetId="7">#REF!</definedName>
    <definedName name="геол1">#REF!</definedName>
    <definedName name="геоф" localSheetId="6">#REF!</definedName>
    <definedName name="геоф" localSheetId="8">#REF!</definedName>
    <definedName name="геоф" localSheetId="9">#REF!</definedName>
    <definedName name="геоф" localSheetId="7">#REF!</definedName>
    <definedName name="геоф">#REF!</definedName>
    <definedName name="Геофиз" localSheetId="6">#REF!</definedName>
    <definedName name="Геофиз" localSheetId="8">#REF!</definedName>
    <definedName name="Геофиз" localSheetId="9">#REF!</definedName>
    <definedName name="Геофиз" localSheetId="7">#REF!</definedName>
    <definedName name="Геофиз">#REF!</definedName>
    <definedName name="геофизика">#REF!</definedName>
    <definedName name="гид">[19]Смета!#REF!</definedName>
    <definedName name="гид_1">[20]Смета!#REF!</definedName>
    <definedName name="гид_2">[21]Смета!#REF!</definedName>
    <definedName name="Гидро" localSheetId="6">[2]топография!#REF!</definedName>
    <definedName name="Гидро" localSheetId="8">[2]топография!#REF!</definedName>
    <definedName name="Гидро" localSheetId="7">[2]топография!#REF!</definedName>
    <definedName name="Гидро">[2]топография!#REF!</definedName>
    <definedName name="гидро1" localSheetId="6">#REF!</definedName>
    <definedName name="гидро1" localSheetId="8">#REF!</definedName>
    <definedName name="гидро1" localSheetId="9">#REF!</definedName>
    <definedName name="гидро1" localSheetId="7">#REF!</definedName>
    <definedName name="гидро1">#REF!</definedName>
    <definedName name="гидро1_1" localSheetId="6">#REF!</definedName>
    <definedName name="гидро1_1" localSheetId="8">#REF!</definedName>
    <definedName name="гидро1_1" localSheetId="9">#REF!</definedName>
    <definedName name="гидро1_1">#REF!</definedName>
    <definedName name="гидрол" localSheetId="6">#REF!</definedName>
    <definedName name="гидрол" localSheetId="8">#REF!</definedName>
    <definedName name="гидрол" localSheetId="9">#REF!</definedName>
    <definedName name="гидрол" localSheetId="7">#REF!</definedName>
    <definedName name="гидрол">#REF!</definedName>
    <definedName name="Гидролог" localSheetId="7">#REF!</definedName>
    <definedName name="Гидролог">#REF!</definedName>
    <definedName name="гидролог_1">#REF!</definedName>
    <definedName name="Гидрология_7.03.08" localSheetId="6">[2]топография!#REF!</definedName>
    <definedName name="Гидрология_7.03.08" localSheetId="8">[2]топография!#REF!</definedName>
    <definedName name="Гидрология_7.03.08" localSheetId="7">[2]топография!#REF!</definedName>
    <definedName name="Гидрология_7.03.08">[2]топография!#REF!</definedName>
    <definedName name="ГИП" localSheetId="6">#REF!</definedName>
    <definedName name="ГИП" localSheetId="8">#REF!</definedName>
    <definedName name="ГИП" localSheetId="9">#REF!</definedName>
    <definedName name="ГИП" localSheetId="7">#REF!</definedName>
    <definedName name="ГИП">#REF!</definedName>
    <definedName name="ГИП_1" localSheetId="6">#REF!</definedName>
    <definedName name="ГИП_1" localSheetId="8">#REF!</definedName>
    <definedName name="ГИП_1" localSheetId="9">#REF!</definedName>
    <definedName name="ГИП_1">#REF!</definedName>
    <definedName name="город" localSheetId="6">#REF!</definedName>
    <definedName name="город" localSheetId="8">#REF!</definedName>
    <definedName name="город" localSheetId="9">#REF!</definedName>
    <definedName name="город" localSheetId="7">#REF!</definedName>
    <definedName name="город">#REF!</definedName>
    <definedName name="город_49" localSheetId="7">#REF!</definedName>
    <definedName name="город_49">#REF!</definedName>
    <definedName name="город_50">#REF!</definedName>
    <definedName name="город_51">#REF!</definedName>
    <definedName name="город_52">#REF!</definedName>
    <definedName name="город_53">#REF!</definedName>
    <definedName name="город_54">#REF!</definedName>
    <definedName name="ГРП">#REF!</definedName>
    <definedName name="ГРП1">#REF!</definedName>
    <definedName name="гшшг">NA()</definedName>
    <definedName name="д1" localSheetId="6">#REF!</definedName>
    <definedName name="д1" localSheetId="8">#REF!</definedName>
    <definedName name="д1" localSheetId="9">#REF!</definedName>
    <definedName name="д1" localSheetId="7">#REF!</definedName>
    <definedName name="д1">#REF!</definedName>
    <definedName name="д10" localSheetId="6">#REF!</definedName>
    <definedName name="д10" localSheetId="8">#REF!</definedName>
    <definedName name="д10" localSheetId="9">#REF!</definedName>
    <definedName name="д10" localSheetId="7">#REF!</definedName>
    <definedName name="д10">#REF!</definedName>
    <definedName name="д2" localSheetId="6">#REF!</definedName>
    <definedName name="д2" localSheetId="8">#REF!</definedName>
    <definedName name="д2" localSheetId="9">#REF!</definedName>
    <definedName name="д2" localSheetId="7">#REF!</definedName>
    <definedName name="д2">#REF!</definedName>
    <definedName name="д3" localSheetId="6">#REF!</definedName>
    <definedName name="д3">#REF!</definedName>
    <definedName name="д4" localSheetId="6">#REF!</definedName>
    <definedName name="д4">#REF!</definedName>
    <definedName name="д5" localSheetId="6">#REF!</definedName>
    <definedName name="д5">#REF!</definedName>
    <definedName name="д6" localSheetId="6">#REF!</definedName>
    <definedName name="д6">#REF!</definedName>
    <definedName name="д7" localSheetId="6">#REF!</definedName>
    <definedName name="д7">#REF!</definedName>
    <definedName name="д8" localSheetId="6">#REF!</definedName>
    <definedName name="д8">#REF!</definedName>
    <definedName name="д9" localSheetId="6">#REF!</definedName>
    <definedName name="д9">#REF!</definedName>
    <definedName name="дд">[22]Смета!#REF!</definedName>
    <definedName name="ддддд" localSheetId="6">#REF!</definedName>
    <definedName name="ддддд" localSheetId="8">#REF!</definedName>
    <definedName name="ддддд" localSheetId="9">#REF!</definedName>
    <definedName name="ддддд" localSheetId="7">#REF!</definedName>
    <definedName name="ддддд">#REF!</definedName>
    <definedName name="Дельта">[23]DATA!$B$4</definedName>
    <definedName name="Дефлятор" localSheetId="6">#REF!</definedName>
    <definedName name="Дефлятор" localSheetId="8">#REF!</definedName>
    <definedName name="Дефлятор" localSheetId="9">#REF!</definedName>
    <definedName name="Дефлятор" localSheetId="7">#REF!</definedName>
    <definedName name="Дефлятор">#REF!</definedName>
    <definedName name="Дефлятор_1" localSheetId="6">#REF!</definedName>
    <definedName name="Дефлятор_1" localSheetId="8">#REF!</definedName>
    <definedName name="Дефлятор_1" localSheetId="9">#REF!</definedName>
    <definedName name="Дефлятор_1">#REF!</definedName>
    <definedName name="дж">[10]Вспомогательный!$D$36</definedName>
    <definedName name="дж1">[10]Вспомогательный!$D$38</definedName>
    <definedName name="джэ" localSheetId="6" hidden="1">{#N/A,#N/A,TRUE,"Смета на пасс. обор. №1"}</definedName>
    <definedName name="джэ" localSheetId="8" hidden="1">{#N/A,#N/A,TRUE,"Смета на пасс. обор. №1"}</definedName>
    <definedName name="джэ" localSheetId="9" hidden="1">{#N/A,#N/A,TRUE,"Смета на пасс. обор. №1"}</definedName>
    <definedName name="джэ" localSheetId="7" hidden="1">{#N/A,#N/A,TRUE,"Смета на пасс. обор. №1"}</definedName>
    <definedName name="джэ" hidden="1">{#N/A,#N/A,TRUE,"Смета на пасс. обор. №1"}</definedName>
    <definedName name="джэ_1" localSheetId="6" hidden="1">{#N/A,#N/A,TRUE,"Смета на пасс. обор. №1"}</definedName>
    <definedName name="джэ_1" localSheetId="8" hidden="1">{#N/A,#N/A,TRUE,"Смета на пасс. обор. №1"}</definedName>
    <definedName name="джэ_1" localSheetId="9" hidden="1">{#N/A,#N/A,TRUE,"Смета на пасс. обор. №1"}</definedName>
    <definedName name="джэ_1" localSheetId="7" hidden="1">{#N/A,#N/A,TRUE,"Смета на пасс. обор. №1"}</definedName>
    <definedName name="джэ_1" hidden="1">{#N/A,#N/A,TRUE,"Смета на пасс. обор. №1"}</definedName>
    <definedName name="дл" localSheetId="6">#REF!</definedName>
    <definedName name="дл" localSheetId="8">#REF!</definedName>
    <definedName name="дл" localSheetId="9">#REF!</definedName>
    <definedName name="дл" localSheetId="7">#REF!</definedName>
    <definedName name="дл">#REF!</definedName>
    <definedName name="дл_1" localSheetId="6">#REF!</definedName>
    <definedName name="дл_1" localSheetId="8">#REF!</definedName>
    <definedName name="дл_1" localSheetId="9">#REF!</definedName>
    <definedName name="дл_1" localSheetId="7">#REF!</definedName>
    <definedName name="дл_1">#REF!</definedName>
    <definedName name="дл_10" localSheetId="6">#REF!</definedName>
    <definedName name="дл_10" localSheetId="8">#REF!</definedName>
    <definedName name="дл_10" localSheetId="9">#REF!</definedName>
    <definedName name="дл_10" localSheetId="7">#REF!</definedName>
    <definedName name="дл_10">#REF!</definedName>
    <definedName name="дл_11">#REF!</definedName>
    <definedName name="дл_12">#REF!</definedName>
    <definedName name="дл_13">#REF!</definedName>
    <definedName name="дл_14">#REF!</definedName>
    <definedName name="дл_15">#REF!</definedName>
    <definedName name="дл_16">#REF!</definedName>
    <definedName name="дл_17">#REF!</definedName>
    <definedName name="дл_18">#REF!</definedName>
    <definedName name="дл_19">#REF!</definedName>
    <definedName name="дл_2">#REF!</definedName>
    <definedName name="дл_20">#REF!</definedName>
    <definedName name="дл_21">#REF!</definedName>
    <definedName name="дл_49">#REF!</definedName>
    <definedName name="дл_50">#REF!</definedName>
    <definedName name="дл_51">#REF!</definedName>
    <definedName name="дл_52">#REF!</definedName>
    <definedName name="дл_53">#REF!</definedName>
    <definedName name="дл_54">#REF!</definedName>
    <definedName name="дл_6">#REF!</definedName>
    <definedName name="дл_7">#REF!</definedName>
    <definedName name="дл_8">#REF!</definedName>
    <definedName name="дл_9">#REF!</definedName>
    <definedName name="Длинна_границы">#REF!</definedName>
    <definedName name="Длинна_границы_1">#REF!</definedName>
    <definedName name="Длинна_трассы">#REF!</definedName>
    <definedName name="Длинна_трассы_1">#REF!</definedName>
    <definedName name="ДЛО" localSheetId="6">#REF!</definedName>
    <definedName name="ДЛО">#REF!</definedName>
    <definedName name="доп" localSheetId="6" hidden="1">{#N/A,#N/A,TRUE,"Смета на пасс. обор. №1"}</definedName>
    <definedName name="доп" localSheetId="8" hidden="1">{#N/A,#N/A,TRUE,"Смета на пасс. обор. №1"}</definedName>
    <definedName name="доп" localSheetId="9" hidden="1">{#N/A,#N/A,TRUE,"Смета на пасс. обор. №1"}</definedName>
    <definedName name="доп" localSheetId="7" hidden="1">{#N/A,#N/A,TRUE,"Смета на пасс. обор. №1"}</definedName>
    <definedName name="доп" hidden="1">{#N/A,#N/A,TRUE,"Смета на пасс. обор. №1"}</definedName>
    <definedName name="доп_1" localSheetId="6" hidden="1">{#N/A,#N/A,TRUE,"Смета на пасс. обор. №1"}</definedName>
    <definedName name="доп_1" localSheetId="8" hidden="1">{#N/A,#N/A,TRUE,"Смета на пасс. обор. №1"}</definedName>
    <definedName name="доп_1" localSheetId="9" hidden="1">{#N/A,#N/A,TRUE,"Смета на пасс. обор. №1"}</definedName>
    <definedName name="доп_1" localSheetId="7" hidden="1">{#N/A,#N/A,TRUE,"Смета на пасс. обор. №1"}</definedName>
    <definedName name="доп_1" hidden="1">{#N/A,#N/A,TRUE,"Смета на пасс. обор. №1"}</definedName>
    <definedName name="дп" localSheetId="6">#REF!</definedName>
    <definedName name="дп" localSheetId="8">#REF!</definedName>
    <definedName name="дп" localSheetId="9">#REF!</definedName>
    <definedName name="дп" localSheetId="7">#REF!</definedName>
    <definedName name="дп">#REF!</definedName>
    <definedName name="ДСК" localSheetId="6">[2]топография!#REF!</definedName>
    <definedName name="ДСК" localSheetId="8">[2]топография!#REF!</definedName>
    <definedName name="ДСК">[2]топография!#REF!</definedName>
    <definedName name="ДСК_1" localSheetId="6">[2]топография!#REF!</definedName>
    <definedName name="ДСК_1" localSheetId="8">[2]топография!#REF!</definedName>
    <definedName name="ДСК_1">[2]топография!#REF!</definedName>
    <definedName name="дэ" localSheetId="6">#REF!</definedName>
    <definedName name="дэ" localSheetId="8">#REF!</definedName>
    <definedName name="дэ" localSheetId="9">#REF!</definedName>
    <definedName name="дэ" localSheetId="7">#REF!</definedName>
    <definedName name="дэ">#REF!</definedName>
    <definedName name="ен" localSheetId="6" hidden="1">{#N/A,#N/A,TRUE,"Смета на пасс. обор. №1"}</definedName>
    <definedName name="ен" localSheetId="8" hidden="1">{#N/A,#N/A,TRUE,"Смета на пасс. обор. №1"}</definedName>
    <definedName name="ен" localSheetId="9" hidden="1">{#N/A,#N/A,TRUE,"Смета на пасс. обор. №1"}</definedName>
    <definedName name="ен" localSheetId="7" hidden="1">{#N/A,#N/A,TRUE,"Смета на пасс. обор. №1"}</definedName>
    <definedName name="ен" hidden="1">{#N/A,#N/A,TRUE,"Смета на пасс. обор. №1"}</definedName>
    <definedName name="ен_1" localSheetId="6" hidden="1">{#N/A,#N/A,TRUE,"Смета на пасс. обор. №1"}</definedName>
    <definedName name="ен_1" localSheetId="8" hidden="1">{#N/A,#N/A,TRUE,"Смета на пасс. обор. №1"}</definedName>
    <definedName name="ен_1" localSheetId="9" hidden="1">{#N/A,#N/A,TRUE,"Смета на пасс. обор. №1"}</definedName>
    <definedName name="ен_1" localSheetId="7" hidden="1">{#N/A,#N/A,TRUE,"Смета на пасс. обор. №1"}</definedName>
    <definedName name="ен_1" hidden="1">{#N/A,#N/A,TRUE,"Смета на пасс. обор. №1"}</definedName>
    <definedName name="жж">[10]Вспомогательный!$D$80</definedName>
    <definedName name="жж_1" localSheetId="6" hidden="1">{#N/A,#N/A,TRUE,"Смета на пасс. обор. №1"}</definedName>
    <definedName name="жж_1" localSheetId="8" hidden="1">{#N/A,#N/A,TRUE,"Смета на пасс. обор. №1"}</definedName>
    <definedName name="жж_1" localSheetId="9" hidden="1">{#N/A,#N/A,TRUE,"Смета на пасс. обор. №1"}</definedName>
    <definedName name="жж_1" localSheetId="7" hidden="1">{#N/A,#N/A,TRUE,"Смета на пасс. обор. №1"}</definedName>
    <definedName name="жж_1" hidden="1">{#N/A,#N/A,TRUE,"Смета на пасс. обор. №1"}</definedName>
    <definedName name="жжж" localSheetId="6">#REF!</definedName>
    <definedName name="жжж" localSheetId="8">#REF!</definedName>
    <definedName name="жжж" localSheetId="9">#REF!</definedName>
    <definedName name="жжж" localSheetId="7">#REF!</definedName>
    <definedName name="жжж">#REF!</definedName>
    <definedName name="жл" localSheetId="6">#REF!</definedName>
    <definedName name="жл" localSheetId="8">#REF!</definedName>
    <definedName name="жл" localSheetId="9">#REF!</definedName>
    <definedName name="жл" localSheetId="7">#REF!</definedName>
    <definedName name="жл">#REF!</definedName>
    <definedName name="жпф" localSheetId="6">#REF!</definedName>
    <definedName name="жпф" localSheetId="8">#REF!</definedName>
    <definedName name="жпф" localSheetId="9">#REF!</definedName>
    <definedName name="жпф" localSheetId="7">#REF!</definedName>
    <definedName name="жпф">#REF!</definedName>
    <definedName name="жю" localSheetId="6" hidden="1">{#N/A,#N/A,TRUE,"Смета на пасс. обор. №1"}</definedName>
    <definedName name="жю" localSheetId="8" hidden="1">{#N/A,#N/A,TRUE,"Смета на пасс. обор. №1"}</definedName>
    <definedName name="жю" localSheetId="9" hidden="1">{#N/A,#N/A,TRUE,"Смета на пасс. обор. №1"}</definedName>
    <definedName name="жю" localSheetId="7" hidden="1">{#N/A,#N/A,TRUE,"Смета на пасс. обор. №1"}</definedName>
    <definedName name="жю" hidden="1">{#N/A,#N/A,TRUE,"Смета на пасс. обор. №1"}</definedName>
    <definedName name="жю_1" localSheetId="6" hidden="1">{#N/A,#N/A,TRUE,"Смета на пасс. обор. №1"}</definedName>
    <definedName name="жю_1" localSheetId="8" hidden="1">{#N/A,#N/A,TRUE,"Смета на пасс. обор. №1"}</definedName>
    <definedName name="жю_1" localSheetId="9" hidden="1">{#N/A,#N/A,TRUE,"Смета на пасс. обор. №1"}</definedName>
    <definedName name="жю_1" localSheetId="7" hidden="1">{#N/A,#N/A,TRUE,"Смета на пасс. обор. №1"}</definedName>
    <definedName name="жю_1" hidden="1">{#N/A,#N/A,TRUE,"Смета на пасс. обор. №1"}</definedName>
    <definedName name="_xlnm.Print_Titles" localSheetId="10">Тех.обследование!$18:$18</definedName>
    <definedName name="ЗаказДолжность">[24]ОбмОбслЗемОд!$B$67</definedName>
    <definedName name="ЗаказИмя">[24]ОбмОбслЗемОд!$C$69</definedName>
    <definedName name="Заказчик" localSheetId="6">#REF!</definedName>
    <definedName name="Заказчик" localSheetId="8">#REF!</definedName>
    <definedName name="Заказчик" localSheetId="9">#REF!</definedName>
    <definedName name="Заказчик" localSheetId="7">#REF!</definedName>
    <definedName name="Заказчик">#REF!</definedName>
    <definedName name="Заказчик_1" localSheetId="6">#REF!</definedName>
    <definedName name="Заказчик_1" localSheetId="8">#REF!</definedName>
    <definedName name="Заказчик_1" localSheetId="9">#REF!</definedName>
    <definedName name="Заказчик_1">#REF!</definedName>
    <definedName name="Зимнее_удорожание">[12]Коэфф!$B$1</definedName>
    <definedName name="зол" localSheetId="6">#REF!</definedName>
    <definedName name="зол" localSheetId="8">#REF!</definedName>
    <definedName name="зол" localSheetId="9">#REF!</definedName>
    <definedName name="зол" localSheetId="7">#REF!</definedName>
    <definedName name="зол">#REF!</definedName>
    <definedName name="зол_1" localSheetId="6">#REF!</definedName>
    <definedName name="зол_1" localSheetId="8">#REF!</definedName>
    <definedName name="зол_1" localSheetId="9">#REF!</definedName>
    <definedName name="зол_1" localSheetId="7">#REF!</definedName>
    <definedName name="зол_1">#REF!</definedName>
    <definedName name="зол_10" localSheetId="6">#REF!</definedName>
    <definedName name="зол_10" localSheetId="8">#REF!</definedName>
    <definedName name="зол_10" localSheetId="9">#REF!</definedName>
    <definedName name="зол_10" localSheetId="7">#REF!</definedName>
    <definedName name="зол_10">#REF!</definedName>
    <definedName name="зол_11">#REF!</definedName>
    <definedName name="зол_12">#REF!</definedName>
    <definedName name="зол_13">#REF!</definedName>
    <definedName name="зол_14">#REF!</definedName>
    <definedName name="зол_15">#REF!</definedName>
    <definedName name="зол_16">#REF!</definedName>
    <definedName name="зол_17">#REF!</definedName>
    <definedName name="зол_18">#REF!</definedName>
    <definedName name="зол_19">#REF!</definedName>
    <definedName name="зол_2">#REF!</definedName>
    <definedName name="зол_20">#REF!</definedName>
    <definedName name="зол_21">#REF!</definedName>
    <definedName name="зол_49">#REF!</definedName>
    <definedName name="зол_50">#REF!</definedName>
    <definedName name="зол_51">#REF!</definedName>
    <definedName name="зол_52">#REF!</definedName>
    <definedName name="зол_53">#REF!</definedName>
    <definedName name="зол_54">#REF!</definedName>
    <definedName name="зол_6">#REF!</definedName>
    <definedName name="зол_7">#REF!</definedName>
    <definedName name="зол_8">#REF!</definedName>
    <definedName name="зол_9">#REF!</definedName>
    <definedName name="зщ" localSheetId="6" hidden="1">{#N/A,#N/A,TRUE,"Смета на пасс. обор. №1"}</definedName>
    <definedName name="зщ" localSheetId="8" hidden="1">{#N/A,#N/A,TRUE,"Смета на пасс. обор. №1"}</definedName>
    <definedName name="зщ" localSheetId="9" hidden="1">{#N/A,#N/A,TRUE,"Смета на пасс. обор. №1"}</definedName>
    <definedName name="зщ" localSheetId="7" hidden="1">{#N/A,#N/A,TRUE,"Смета на пасс. обор. №1"}</definedName>
    <definedName name="зщ" hidden="1">{#N/A,#N/A,TRUE,"Смета на пасс. обор. №1"}</definedName>
    <definedName name="зщ_1" localSheetId="6" hidden="1">{#N/A,#N/A,TRUE,"Смета на пасс. обор. №1"}</definedName>
    <definedName name="зщ_1" localSheetId="8" hidden="1">{#N/A,#N/A,TRUE,"Смета на пасс. обор. №1"}</definedName>
    <definedName name="зщ_1" localSheetId="9" hidden="1">{#N/A,#N/A,TRUE,"Смета на пасс. обор. №1"}</definedName>
    <definedName name="зщ_1" localSheetId="7" hidden="1">{#N/A,#N/A,TRUE,"Смета на пасс. обор. №1"}</definedName>
    <definedName name="зщ_1" hidden="1">{#N/A,#N/A,TRUE,"Смета на пасс. обор. №1"}</definedName>
    <definedName name="изыск" localSheetId="6">#REF!</definedName>
    <definedName name="изыск" localSheetId="8">#REF!</definedName>
    <definedName name="изыск" localSheetId="9">#REF!</definedName>
    <definedName name="изыск">#REF!</definedName>
    <definedName name="изыск_1" localSheetId="6">#REF!</definedName>
    <definedName name="изыск_1" localSheetId="8">#REF!</definedName>
    <definedName name="изыск_1" localSheetId="9">#REF!</definedName>
    <definedName name="изыск_1">#REF!</definedName>
    <definedName name="ии" localSheetId="6">#REF!</definedName>
    <definedName name="ии" localSheetId="8">#REF!</definedName>
    <definedName name="ии" localSheetId="9">#REF!</definedName>
    <definedName name="ии" localSheetId="7">#REF!</definedName>
    <definedName name="ии">#REF!</definedName>
    <definedName name="ик" localSheetId="7">#REF!</definedName>
    <definedName name="ик">#REF!</definedName>
    <definedName name="Индекс">'[25]Расч(подряд)'!#REF!</definedName>
    <definedName name="индекс_0" localSheetId="6">#REF!</definedName>
    <definedName name="индекс_0" localSheetId="8">#REF!</definedName>
    <definedName name="индекс_0" localSheetId="9">#REF!</definedName>
    <definedName name="индекс_0">#REF!</definedName>
    <definedName name="Индекс_1" localSheetId="6">#REF!</definedName>
    <definedName name="Индекс_1" localSheetId="8">#REF!</definedName>
    <definedName name="Индекс_1" localSheetId="9">#REF!</definedName>
    <definedName name="Индекс_1">#REF!</definedName>
    <definedName name="индекс_100" localSheetId="6">#REF!</definedName>
    <definedName name="индекс_100" localSheetId="8">#REF!</definedName>
    <definedName name="индекс_100" localSheetId="9">#REF!</definedName>
    <definedName name="индекс_100">#REF!</definedName>
    <definedName name="индекс_101">#REF!</definedName>
    <definedName name="индекс_102">#REF!</definedName>
    <definedName name="индекс_103">#REF!</definedName>
    <definedName name="индекс_104">#REF!</definedName>
    <definedName name="индекс_105">#REF!</definedName>
    <definedName name="индекс_105032654">#REF!</definedName>
    <definedName name="индекс_999">#REF!</definedName>
    <definedName name="индекс_С3">#REF!</definedName>
    <definedName name="Индекс1">'[25]Расч(подряд)'!#REF!</definedName>
    <definedName name="Индекс2">'[25]Расч(подряд)'!#REF!</definedName>
    <definedName name="ИндексА" localSheetId="6">#REF!</definedName>
    <definedName name="ИндексА" localSheetId="8">#REF!</definedName>
    <definedName name="ИндексА" localSheetId="9">#REF!</definedName>
    <definedName name="ИндексА">#REF!</definedName>
    <definedName name="инж" localSheetId="6">#REF!</definedName>
    <definedName name="инж" localSheetId="8">#REF!</definedName>
    <definedName name="инж" localSheetId="9">#REF!</definedName>
    <definedName name="инж">#REF!</definedName>
    <definedName name="инж_1" localSheetId="6">#REF!</definedName>
    <definedName name="инж_1" localSheetId="8">#REF!</definedName>
    <definedName name="инж_1" localSheetId="9">#REF!</definedName>
    <definedName name="инж_1">#REF!</definedName>
    <definedName name="инфл" localSheetId="6">#REF!</definedName>
    <definedName name="инфл" localSheetId="7">#REF!</definedName>
    <definedName name="инфл">#REF!</definedName>
    <definedName name="ип" localSheetId="6">#REF!</definedName>
    <definedName name="ип">#REF!</definedName>
    <definedName name="ИПусто">#REF!</definedName>
    <definedName name="ИПусто_1">#REF!</definedName>
    <definedName name="ит">#REF!</definedName>
    <definedName name="итого">#REF!</definedName>
    <definedName name="итого_Куст">#REF!</definedName>
    <definedName name="итого_Куст_П">#REF!</definedName>
    <definedName name="ить">#REF!</definedName>
    <definedName name="йцйу3йк">#REF!</definedName>
    <definedName name="йцйц">NA()</definedName>
    <definedName name="йцу" localSheetId="6">#REF!</definedName>
    <definedName name="йцу" localSheetId="8">#REF!</definedName>
    <definedName name="йцу" localSheetId="9">#REF!</definedName>
    <definedName name="йцу" localSheetId="7">#REF!</definedName>
    <definedName name="йцу">#REF!</definedName>
    <definedName name="к" localSheetId="6">#REF!</definedName>
    <definedName name="к" localSheetId="8">#REF!</definedName>
    <definedName name="к" localSheetId="9">#REF!</definedName>
    <definedName name="к" localSheetId="7">#REF!</definedName>
    <definedName name="к">#REF!</definedName>
    <definedName name="к_1" localSheetId="6" hidden="1">{#N/A,#N/A,TRUE,"Смета на пасс. обор. №1"}</definedName>
    <definedName name="к_1" localSheetId="8" hidden="1">{#N/A,#N/A,TRUE,"Смета на пасс. обор. №1"}</definedName>
    <definedName name="к_1" localSheetId="9" hidden="1">{#N/A,#N/A,TRUE,"Смета на пасс. обор. №1"}</definedName>
    <definedName name="к_1" localSheetId="7" hidden="1">{#N/A,#N/A,TRUE,"Смета на пасс. обор. №1"}</definedName>
    <definedName name="к_1" hidden="1">{#N/A,#N/A,TRUE,"Смета на пасс. обор. №1"}</definedName>
    <definedName name="к1" localSheetId="6">#REF!</definedName>
    <definedName name="к1" localSheetId="8">#REF!</definedName>
    <definedName name="к1" localSheetId="9">#REF!</definedName>
    <definedName name="к1" localSheetId="7">#REF!</definedName>
    <definedName name="к1">#REF!</definedName>
    <definedName name="к10" localSheetId="6">#REF!</definedName>
    <definedName name="к10" localSheetId="8">#REF!</definedName>
    <definedName name="к10" localSheetId="9">#REF!</definedName>
    <definedName name="к10" localSheetId="7">#REF!</definedName>
    <definedName name="к10">#REF!</definedName>
    <definedName name="к101" localSheetId="6">#REF!</definedName>
    <definedName name="к101" localSheetId="8">#REF!</definedName>
    <definedName name="к101" localSheetId="9">#REF!</definedName>
    <definedName name="к101" localSheetId="7">#REF!</definedName>
    <definedName name="к101">#REF!</definedName>
    <definedName name="К105" localSheetId="6">#REF!</definedName>
    <definedName name="К105">#REF!</definedName>
    <definedName name="к11" localSheetId="6">#REF!</definedName>
    <definedName name="к11">#REF!</definedName>
    <definedName name="к12" localSheetId="6">#REF!</definedName>
    <definedName name="к12">#REF!</definedName>
    <definedName name="к13" localSheetId="6">#REF!</definedName>
    <definedName name="к13">#REF!</definedName>
    <definedName name="к14" localSheetId="6">#REF!</definedName>
    <definedName name="к14">#REF!</definedName>
    <definedName name="к15" localSheetId="6">#REF!</definedName>
    <definedName name="к15">#REF!</definedName>
    <definedName name="к16" localSheetId="6">#REF!</definedName>
    <definedName name="к16">#REF!</definedName>
    <definedName name="к17" localSheetId="6">#REF!</definedName>
    <definedName name="к17">#REF!</definedName>
    <definedName name="к18" localSheetId="6">#REF!</definedName>
    <definedName name="к18">#REF!</definedName>
    <definedName name="к19" localSheetId="6">#REF!</definedName>
    <definedName name="к19">#REF!</definedName>
    <definedName name="к2" localSheetId="6">#REF!</definedName>
    <definedName name="к2">#REF!</definedName>
    <definedName name="к20" localSheetId="6">#REF!</definedName>
    <definedName name="к20">#REF!</definedName>
    <definedName name="к21" localSheetId="6">#REF!</definedName>
    <definedName name="к21">#REF!</definedName>
    <definedName name="к22" localSheetId="6">#REF!</definedName>
    <definedName name="к22">#REF!</definedName>
    <definedName name="к23" localSheetId="6">#REF!</definedName>
    <definedName name="к23">#REF!</definedName>
    <definedName name="к231" localSheetId="6">#REF!</definedName>
    <definedName name="к231">#REF!</definedName>
    <definedName name="к24" localSheetId="6">#REF!</definedName>
    <definedName name="к24">#REF!</definedName>
    <definedName name="к25" localSheetId="6">#REF!</definedName>
    <definedName name="к25">#REF!</definedName>
    <definedName name="к26" localSheetId="6">#REF!</definedName>
    <definedName name="к26">#REF!</definedName>
    <definedName name="к27" localSheetId="6">#REF!</definedName>
    <definedName name="к27">#REF!</definedName>
    <definedName name="к28" localSheetId="6">#REF!</definedName>
    <definedName name="к28">#REF!</definedName>
    <definedName name="к29" localSheetId="6">#REF!</definedName>
    <definedName name="к29">#REF!</definedName>
    <definedName name="к2п" localSheetId="6">#REF!</definedName>
    <definedName name="к2п">#REF!</definedName>
    <definedName name="к3" localSheetId="6">#REF!</definedName>
    <definedName name="к3">#REF!</definedName>
    <definedName name="к30" localSheetId="6">#REF!</definedName>
    <definedName name="к30">#REF!</definedName>
    <definedName name="к3п" localSheetId="6">#REF!</definedName>
    <definedName name="к3п">#REF!</definedName>
    <definedName name="к5" localSheetId="6">#REF!</definedName>
    <definedName name="к5">#REF!</definedName>
    <definedName name="к6" localSheetId="6">#REF!</definedName>
    <definedName name="к6">#REF!</definedName>
    <definedName name="к7" localSheetId="6">#REF!</definedName>
    <definedName name="к7">#REF!</definedName>
    <definedName name="к8" localSheetId="6">#REF!</definedName>
    <definedName name="к8">#REF!</definedName>
    <definedName name="к9" localSheetId="6">#REF!</definedName>
    <definedName name="к9">#REF!</definedName>
    <definedName name="кака">#REF!</definedName>
    <definedName name="калплан">#REF!</definedName>
    <definedName name="калплан_1">#REF!</definedName>
    <definedName name="Кам_стац">#REF!</definedName>
    <definedName name="Камер_эксп_усл">#REF!</definedName>
    <definedName name="КАТ1">'[26]Смета-Т'!#REF!</definedName>
    <definedName name="Категория_сложности" localSheetId="6">#REF!</definedName>
    <definedName name="Категория_сложности" localSheetId="8">#REF!</definedName>
    <definedName name="Категория_сложности" localSheetId="9">#REF!</definedName>
    <definedName name="Категория_сложности" localSheetId="7">#REF!</definedName>
    <definedName name="Категория_сложности">#REF!</definedName>
    <definedName name="Категория_сложности_1" localSheetId="6">#REF!</definedName>
    <definedName name="Категория_сложности_1" localSheetId="8">#REF!</definedName>
    <definedName name="Категория_сложности_1" localSheetId="9">#REF!</definedName>
    <definedName name="Категория_сложности_1">#REF!</definedName>
    <definedName name="катя" localSheetId="6">#REF!</definedName>
    <definedName name="катя" localSheetId="8">#REF!</definedName>
    <definedName name="катя" localSheetId="9">#REF!</definedName>
    <definedName name="катя" localSheetId="7">#REF!</definedName>
    <definedName name="катя">#REF!</definedName>
    <definedName name="кгкг" localSheetId="7">#REF!</definedName>
    <definedName name="кгкг">#REF!</definedName>
    <definedName name="кеке">#REF!</definedName>
    <definedName name="кенроолтьб">#REF!</definedName>
    <definedName name="ккее" localSheetId="6">#REF!</definedName>
    <definedName name="ккее">#REF!</definedName>
    <definedName name="ккк">#REF!</definedName>
    <definedName name="ккккк" localSheetId="6" hidden="1">{#N/A,#N/A,TRUE,"Смета на пасс. обор. №1"}</definedName>
    <definedName name="ккккк" localSheetId="8" hidden="1">{#N/A,#N/A,TRUE,"Смета на пасс. обор. №1"}</definedName>
    <definedName name="ккккк" localSheetId="9" hidden="1">{#N/A,#N/A,TRUE,"Смета на пасс. обор. №1"}</definedName>
    <definedName name="ккккк" localSheetId="7" hidden="1">{#N/A,#N/A,TRUE,"Смета на пасс. обор. №1"}</definedName>
    <definedName name="ккккк" hidden="1">{#N/A,#N/A,TRUE,"Смета на пасс. обор. №1"}</definedName>
    <definedName name="ккккк_1" localSheetId="6" hidden="1">{#N/A,#N/A,TRUE,"Смета на пасс. обор. №1"}</definedName>
    <definedName name="ккккк_1" localSheetId="8" hidden="1">{#N/A,#N/A,TRUE,"Смета на пасс. обор. №1"}</definedName>
    <definedName name="ккккк_1" localSheetId="9" hidden="1">{#N/A,#N/A,TRUE,"Смета на пасс. обор. №1"}</definedName>
    <definedName name="ккккк_1" localSheetId="7" hidden="1">{#N/A,#N/A,TRUE,"Смета на пасс. обор. №1"}</definedName>
    <definedName name="ккккк_1" hidden="1">{#N/A,#N/A,TRUE,"Смета на пасс. обор. №1"}</definedName>
    <definedName name="книга" localSheetId="6">#REF!</definedName>
    <definedName name="книга" localSheetId="8">#REF!</definedName>
    <definedName name="книга" localSheetId="9">#REF!</definedName>
    <definedName name="книга" localSheetId="7">#REF!</definedName>
    <definedName name="книга">#REF!</definedName>
    <definedName name="Количество_землепользователей" localSheetId="6">#REF!</definedName>
    <definedName name="Количество_землепользователей" localSheetId="8">#REF!</definedName>
    <definedName name="Количество_землепользователей" localSheetId="9">#REF!</definedName>
    <definedName name="Количество_землепользователей" localSheetId="7">#REF!</definedName>
    <definedName name="Количество_землепользователей">#REF!</definedName>
    <definedName name="Количество_землепользователей_1" localSheetId="6">#REF!</definedName>
    <definedName name="Количество_землепользователей_1" localSheetId="8">#REF!</definedName>
    <definedName name="Количество_землепользователей_1" localSheetId="9">#REF!</definedName>
    <definedName name="Количество_землепользователей_1">#REF!</definedName>
    <definedName name="Количество_контуров" localSheetId="7">#REF!</definedName>
    <definedName name="Количество_контуров">#REF!</definedName>
    <definedName name="Количество_контуров_1">#REF!</definedName>
    <definedName name="Количество_культур">#REF!</definedName>
    <definedName name="Количество_культур_1">#REF!</definedName>
    <definedName name="Количество_планшетов">#REF!</definedName>
    <definedName name="Количество_планшетов_1">#REF!</definedName>
    <definedName name="Количество_предприятий">#REF!</definedName>
    <definedName name="Количество_предприятий_1">#REF!</definedName>
    <definedName name="Количество_согласований">#REF!</definedName>
    <definedName name="Количество_согласований_1">#REF!</definedName>
    <definedName name="ком." localSheetId="6" hidden="1">{#N/A,#N/A,TRUE,"Смета на пасс. обор. №1"}</definedName>
    <definedName name="ком." localSheetId="8" hidden="1">{#N/A,#N/A,TRUE,"Смета на пасс. обор. №1"}</definedName>
    <definedName name="ком." localSheetId="9" hidden="1">{#N/A,#N/A,TRUE,"Смета на пасс. обор. №1"}</definedName>
    <definedName name="ком." localSheetId="7" hidden="1">{#N/A,#N/A,TRUE,"Смета на пасс. обор. №1"}</definedName>
    <definedName name="ком." hidden="1">{#N/A,#N/A,TRUE,"Смета на пасс. обор. №1"}</definedName>
    <definedName name="ком._1" localSheetId="6" hidden="1">{#N/A,#N/A,TRUE,"Смета на пасс. обор. №1"}</definedName>
    <definedName name="ком._1" localSheetId="8" hidden="1">{#N/A,#N/A,TRUE,"Смета на пасс. обор. №1"}</definedName>
    <definedName name="ком._1" localSheetId="9" hidden="1">{#N/A,#N/A,TRUE,"Смета на пасс. обор. №1"}</definedName>
    <definedName name="ком._1" localSheetId="7" hidden="1">{#N/A,#N/A,TRUE,"Смета на пасс. обор. №1"}</definedName>
    <definedName name="ком._1" hidden="1">{#N/A,#N/A,TRUE,"Смета на пасс. обор. №1"}</definedName>
    <definedName name="команд." localSheetId="6" hidden="1">{#N/A,#N/A,TRUE,"Смета на пасс. обор. №1"}</definedName>
    <definedName name="команд." localSheetId="8" hidden="1">{#N/A,#N/A,TRUE,"Смета на пасс. обор. №1"}</definedName>
    <definedName name="команд." localSheetId="9" hidden="1">{#N/A,#N/A,TRUE,"Смета на пасс. обор. №1"}</definedName>
    <definedName name="команд." localSheetId="7" hidden="1">{#N/A,#N/A,TRUE,"Смета на пасс. обор. №1"}</definedName>
    <definedName name="команд." hidden="1">{#N/A,#N/A,TRUE,"Смета на пасс. обор. №1"}</definedName>
    <definedName name="команд._1" localSheetId="6" hidden="1">{#N/A,#N/A,TRUE,"Смета на пасс. обор. №1"}</definedName>
    <definedName name="команд._1" localSheetId="8" hidden="1">{#N/A,#N/A,TRUE,"Смета на пасс. обор. №1"}</definedName>
    <definedName name="команд._1" localSheetId="9" hidden="1">{#N/A,#N/A,TRUE,"Смета на пасс. обор. №1"}</definedName>
    <definedName name="команд._1" localSheetId="7" hidden="1">{#N/A,#N/A,TRUE,"Смета на пасс. обор. №1"}</definedName>
    <definedName name="команд._1" hidden="1">{#N/A,#N/A,TRUE,"Смета на пасс. обор. №1"}</definedName>
    <definedName name="команд.обуч." localSheetId="6" hidden="1">{#N/A,#N/A,TRUE,"Смета на пасс. обор. №1"}</definedName>
    <definedName name="команд.обуч." localSheetId="8" hidden="1">{#N/A,#N/A,TRUE,"Смета на пасс. обор. №1"}</definedName>
    <definedName name="команд.обуч." localSheetId="9" hidden="1">{#N/A,#N/A,TRUE,"Смета на пасс. обор. №1"}</definedName>
    <definedName name="команд.обуч." localSheetId="7" hidden="1">{#N/A,#N/A,TRUE,"Смета на пасс. обор. №1"}</definedName>
    <definedName name="команд.обуч." hidden="1">{#N/A,#N/A,TRUE,"Смета на пасс. обор. №1"}</definedName>
    <definedName name="команд.обуч._1" localSheetId="6" hidden="1">{#N/A,#N/A,TRUE,"Смета на пасс. обор. №1"}</definedName>
    <definedName name="команд.обуч._1" localSheetId="8" hidden="1">{#N/A,#N/A,TRUE,"Смета на пасс. обор. №1"}</definedName>
    <definedName name="команд.обуч._1" localSheetId="9" hidden="1">{#N/A,#N/A,TRUE,"Смета на пасс. обор. №1"}</definedName>
    <definedName name="команд.обуч._1" localSheetId="7" hidden="1">{#N/A,#N/A,TRUE,"Смета на пасс. обор. №1"}</definedName>
    <definedName name="команд.обуч._1" hidden="1">{#N/A,#N/A,TRUE,"Смета на пасс. обор. №1"}</definedName>
    <definedName name="команд1" localSheetId="6">#REF!</definedName>
    <definedName name="команд1" localSheetId="8">#REF!</definedName>
    <definedName name="команд1" localSheetId="9">#REF!</definedName>
    <definedName name="команд1" localSheetId="7">#REF!</definedName>
    <definedName name="команд1">#REF!</definedName>
    <definedName name="командировки" localSheetId="6" hidden="1">{#N/A,#N/A,TRUE,"Смета на пасс. обор. №1"}</definedName>
    <definedName name="командировки" localSheetId="8" hidden="1">{#N/A,#N/A,TRUE,"Смета на пасс. обор. №1"}</definedName>
    <definedName name="командировки" localSheetId="9" hidden="1">{#N/A,#N/A,TRUE,"Смета на пасс. обор. №1"}</definedName>
    <definedName name="командировки" localSheetId="7" hidden="1">{#N/A,#N/A,TRUE,"Смета на пасс. обор. №1"}</definedName>
    <definedName name="командировки" hidden="1">{#N/A,#N/A,TRUE,"Смета на пасс. обор. №1"}</definedName>
    <definedName name="Командировочные_расходы" localSheetId="6">#REF!</definedName>
    <definedName name="Командировочные_расходы" localSheetId="8">#REF!</definedName>
    <definedName name="Командировочные_расходы" localSheetId="9">#REF!</definedName>
    <definedName name="Командировочные_расходы" localSheetId="7">#REF!</definedName>
    <definedName name="Командировочные_расходы">#REF!</definedName>
    <definedName name="Командировочные_расходы_1" localSheetId="6">#REF!</definedName>
    <definedName name="Командировочные_расходы_1" localSheetId="8">#REF!</definedName>
    <definedName name="Командировочные_расходы_1" localSheetId="9">#REF!</definedName>
    <definedName name="Командировочные_расходы_1">#REF!</definedName>
    <definedName name="КОН_ИО" localSheetId="6">#REF!</definedName>
    <definedName name="КОН_ИО" localSheetId="8">#REF!</definedName>
    <definedName name="КОН_ИО" localSheetId="9">#REF!</definedName>
    <definedName name="КОН_ИО">#REF!</definedName>
    <definedName name="КОН_ИО_РД">#REF!</definedName>
    <definedName name="КОН_МО">#REF!</definedName>
    <definedName name="КОН_МО_РД">#REF!</definedName>
    <definedName name="КОН_ОО">#REF!</definedName>
    <definedName name="КОН_ОО_РД">#REF!</definedName>
    <definedName name="КОН_ОР">#REF!</definedName>
    <definedName name="КОН_ОР_РД">#REF!</definedName>
    <definedName name="КОН_ПО">#REF!</definedName>
    <definedName name="КОН_ПО_РД">#REF!</definedName>
    <definedName name="КОН_ТО">#REF!</definedName>
    <definedName name="КОН_ТО_РД">#REF!</definedName>
    <definedName name="конкурс" localSheetId="6">#REF!</definedName>
    <definedName name="конкурс" localSheetId="7">#REF!</definedName>
    <definedName name="конкурс">#REF!</definedName>
    <definedName name="Конф" localSheetId="7">#REF!</definedName>
    <definedName name="Конф">#REF!</definedName>
    <definedName name="Конф_49">#REF!</definedName>
    <definedName name="Конф_50">#REF!</definedName>
    <definedName name="Конф_51">#REF!</definedName>
    <definedName name="Конф_52">#REF!</definedName>
    <definedName name="Конф_53">#REF!</definedName>
    <definedName name="Конф_54">#REF!</definedName>
    <definedName name="конфл">#REF!</definedName>
    <definedName name="конфл_49">#REF!</definedName>
    <definedName name="конфл_50">#REF!</definedName>
    <definedName name="конфл_51">#REF!</definedName>
    <definedName name="конфл_52">#REF!</definedName>
    <definedName name="конфл_53">#REF!</definedName>
    <definedName name="конфл_54">#REF!</definedName>
    <definedName name="конфл2">#REF!</definedName>
    <definedName name="конфл2_49">#REF!</definedName>
    <definedName name="конфл2_50">#REF!</definedName>
    <definedName name="конфл2_51">#REF!</definedName>
    <definedName name="конфл2_52">#REF!</definedName>
    <definedName name="конфл2_53">#REF!</definedName>
    <definedName name="конфл2_54">#REF!</definedName>
    <definedName name="Копия" localSheetId="6" hidden="1">{#N/A,#N/A,TRUE,"Смета на пасс. обор. №1"}</definedName>
    <definedName name="Копия" localSheetId="8" hidden="1">{#N/A,#N/A,TRUE,"Смета на пасс. обор. №1"}</definedName>
    <definedName name="Копия" localSheetId="9" hidden="1">{#N/A,#N/A,TRUE,"Смета на пасс. обор. №1"}</definedName>
    <definedName name="Копия" localSheetId="7" hidden="1">{#N/A,#N/A,TRUE,"Смета на пасс. обор. №1"}</definedName>
    <definedName name="Копия" hidden="1">{#N/A,#N/A,TRUE,"Смета на пасс. обор. №1"}</definedName>
    <definedName name="Копия2509" localSheetId="6" hidden="1">{#N/A,#N/A,TRUE,"Смета на пасс. обор. №1"}</definedName>
    <definedName name="Копия2509" localSheetId="8" hidden="1">{#N/A,#N/A,TRUE,"Смета на пасс. обор. №1"}</definedName>
    <definedName name="Копия2509" localSheetId="9" hidden="1">{#N/A,#N/A,TRUE,"Смета на пасс. обор. №1"}</definedName>
    <definedName name="Копия2509" localSheetId="7" hidden="1">{#N/A,#N/A,TRUE,"Смета на пасс. обор. №1"}</definedName>
    <definedName name="Копия2509" hidden="1">{#N/A,#N/A,TRUE,"Смета на пасс. обор. №1"}</definedName>
    <definedName name="Корнеева" localSheetId="6">#REF!</definedName>
    <definedName name="Корнеева" localSheetId="8">#REF!</definedName>
    <definedName name="Корнеева" localSheetId="9">#REF!</definedName>
    <definedName name="Корнеева" localSheetId="7">#REF!</definedName>
    <definedName name="Корнеева">#REF!</definedName>
    <definedName name="котофей" localSheetId="6" hidden="1">{#N/A,#N/A,TRUE,"Смета на пасс. обор. №1"}</definedName>
    <definedName name="котофей" localSheetId="8" hidden="1">{#N/A,#N/A,TRUE,"Смета на пасс. обор. №1"}</definedName>
    <definedName name="котофей" localSheetId="9" hidden="1">{#N/A,#N/A,TRUE,"Смета на пасс. обор. №1"}</definedName>
    <definedName name="котофей" localSheetId="7" hidden="1">{#N/A,#N/A,TRUE,"Смета на пасс. обор. №1"}</definedName>
    <definedName name="котофей" hidden="1">{#N/A,#N/A,TRUE,"Смета на пасс. обор. №1"}</definedName>
    <definedName name="котофей_1" localSheetId="6" hidden="1">{#N/A,#N/A,TRUE,"Смета на пасс. обор. №1"}</definedName>
    <definedName name="котофей_1" localSheetId="8" hidden="1">{#N/A,#N/A,TRUE,"Смета на пасс. обор. №1"}</definedName>
    <definedName name="котофей_1" localSheetId="9" hidden="1">{#N/A,#N/A,TRUE,"Смета на пасс. обор. №1"}</definedName>
    <definedName name="котофей_1" localSheetId="7" hidden="1">{#N/A,#N/A,TRUE,"Смета на пасс. обор. №1"}</definedName>
    <definedName name="котофей_1" hidden="1">{#N/A,#N/A,TRUE,"Смета на пасс. обор. №1"}</definedName>
    <definedName name="Коэф_монт">[12]Коэфф!$B$4</definedName>
    <definedName name="КоэфБезПоля" localSheetId="6">#REF!</definedName>
    <definedName name="КоэфБезПоля" localSheetId="8">#REF!</definedName>
    <definedName name="КоэфБезПоля" localSheetId="9">#REF!</definedName>
    <definedName name="КоэфБезПоля">#REF!</definedName>
    <definedName name="КоэфГорЗак" localSheetId="6">#REF!</definedName>
    <definedName name="КоэфГорЗак" localSheetId="8">#REF!</definedName>
    <definedName name="КоэфГорЗак" localSheetId="9">#REF!</definedName>
    <definedName name="КоэфГорЗак">#REF!</definedName>
    <definedName name="КоэфГорЗаказ">[24]ОбмОбслЗемОд!$E$29</definedName>
    <definedName name="КоэфУдорожания">[24]ОбмОбслЗемОд!$E$28</definedName>
    <definedName name="Коэффициент" localSheetId="6">#REF!</definedName>
    <definedName name="Коэффициент" localSheetId="8">#REF!</definedName>
    <definedName name="Коэффициент" localSheetId="9">#REF!</definedName>
    <definedName name="Коэффициент" localSheetId="7">#REF!</definedName>
    <definedName name="Коэффициент">#REF!</definedName>
    <definedName name="Коэффициент_1" localSheetId="6">#REF!</definedName>
    <definedName name="Коэффициент_1" localSheetId="8">#REF!</definedName>
    <definedName name="Коэффициент_1" localSheetId="9">#REF!</definedName>
    <definedName name="Коэффициент_1">#REF!</definedName>
    <definedName name="кп" localSheetId="6">#REF!</definedName>
    <definedName name="кп" localSheetId="8">#REF!</definedName>
    <definedName name="кп" localSheetId="9">#REF!</definedName>
    <definedName name="кп" localSheetId="7">#REF!</definedName>
    <definedName name="кп">#REF!</definedName>
    <definedName name="Кпроект" localSheetId="8">'[27]Исх. данные'!#REF!</definedName>
    <definedName name="Кпроект" localSheetId="9">'[27]Исх. данные'!#REF!</definedName>
    <definedName name="Кпроект">'[27]Исх. данные'!#REF!</definedName>
    <definedName name="Крек">'[9]Лист опроса'!$B$17</definedName>
    <definedName name="Крп">'[9]Лист опроса'!$B$19</definedName>
    <definedName name="кук" localSheetId="6" hidden="1">{#N/A,#N/A,TRUE,"Смета на пасс. обор. №1"}</definedName>
    <definedName name="кук" localSheetId="8" hidden="1">{#N/A,#N/A,TRUE,"Смета на пасс. обор. №1"}</definedName>
    <definedName name="кук" localSheetId="9" hidden="1">{#N/A,#N/A,TRUE,"Смета на пасс. обор. №1"}</definedName>
    <definedName name="кук" localSheetId="7" hidden="1">{#N/A,#N/A,TRUE,"Смета на пасс. обор. №1"}</definedName>
    <definedName name="кук" hidden="1">{#N/A,#N/A,TRUE,"Смета на пасс. обор. №1"}</definedName>
    <definedName name="кук_1" localSheetId="6" hidden="1">{#N/A,#N/A,TRUE,"Смета на пасс. обор. №1"}</definedName>
    <definedName name="кук_1" localSheetId="8" hidden="1">{#N/A,#N/A,TRUE,"Смета на пасс. обор. №1"}</definedName>
    <definedName name="кук_1" localSheetId="9" hidden="1">{#N/A,#N/A,TRUE,"Смета на пасс. обор. №1"}</definedName>
    <definedName name="кук_1" localSheetId="7" hidden="1">{#N/A,#N/A,TRUE,"Смета на пасс. обор. №1"}</definedName>
    <definedName name="кук_1" hidden="1">{#N/A,#N/A,TRUE,"Смета на пасс. обор. №1"}</definedName>
    <definedName name="куку" localSheetId="6">#REF!</definedName>
    <definedName name="куку" localSheetId="8">#REF!</definedName>
    <definedName name="куку" localSheetId="9">#REF!</definedName>
    <definedName name="куку" localSheetId="7">#REF!</definedName>
    <definedName name="куку">#REF!</definedName>
    <definedName name="Курган" localSheetId="6">#REF!</definedName>
    <definedName name="Курган" localSheetId="8">#REF!</definedName>
    <definedName name="Курган" localSheetId="9">#REF!</definedName>
    <definedName name="Курган" localSheetId="7">#REF!</definedName>
    <definedName name="Курган">#REF!</definedName>
    <definedName name="курорты" localSheetId="6">#REF!</definedName>
    <definedName name="курорты" localSheetId="8">#REF!</definedName>
    <definedName name="курорты" localSheetId="9">#REF!</definedName>
    <definedName name="курорты" localSheetId="7">#REF!</definedName>
    <definedName name="курорты">#REF!</definedName>
    <definedName name="Курс">[12]Коэфф!$B$3</definedName>
    <definedName name="Курс_доллара">'[28]Курс доллара'!$A$2</definedName>
    <definedName name="Кэл">'[9]Лист опроса'!$B$20</definedName>
    <definedName name="л" localSheetId="6" hidden="1">{#N/A,#N/A,TRUE,"Смета на пасс. обор. №1"}</definedName>
    <definedName name="л" localSheetId="8" hidden="1">{#N/A,#N/A,TRUE,"Смета на пасс. обор. №1"}</definedName>
    <definedName name="л" localSheetId="9" hidden="1">{#N/A,#N/A,TRUE,"Смета на пасс. обор. №1"}</definedName>
    <definedName name="л" localSheetId="7" hidden="1">{#N/A,#N/A,TRUE,"Смета на пасс. обор. №1"}</definedName>
    <definedName name="л" hidden="1">{#N/A,#N/A,TRUE,"Смета на пасс. обор. №1"}</definedName>
    <definedName name="л_1" localSheetId="6" hidden="1">{#N/A,#N/A,TRUE,"Смета на пасс. обор. №1"}</definedName>
    <definedName name="л_1" localSheetId="8" hidden="1">{#N/A,#N/A,TRUE,"Смета на пасс. обор. №1"}</definedName>
    <definedName name="л_1" localSheetId="9" hidden="1">{#N/A,#N/A,TRUE,"Смета на пасс. обор. №1"}</definedName>
    <definedName name="л_1" localSheetId="7" hidden="1">{#N/A,#N/A,TRUE,"Смета на пасс. обор. №1"}</definedName>
    <definedName name="л_1" hidden="1">{#N/A,#N/A,TRUE,"Смета на пасс. обор. №1"}</definedName>
    <definedName name="лаб_иссл" localSheetId="6">#REF!</definedName>
    <definedName name="лаб_иссл" localSheetId="8">#REF!</definedName>
    <definedName name="лаб_иссл" localSheetId="9">#REF!</definedName>
    <definedName name="лаб_иссл" localSheetId="7">#REF!</definedName>
    <definedName name="лаб_иссл">#REF!</definedName>
    <definedName name="Лаб_стац" localSheetId="6">#REF!</definedName>
    <definedName name="Лаб_стац" localSheetId="8">#REF!</definedName>
    <definedName name="Лаб_стац" localSheetId="9">#REF!</definedName>
    <definedName name="Лаб_стац" localSheetId="7">#REF!</definedName>
    <definedName name="Лаб_стац">#REF!</definedName>
    <definedName name="Лаб_эксп_усл" localSheetId="6">#REF!</definedName>
    <definedName name="Лаб_эксп_усл" localSheetId="8">#REF!</definedName>
    <definedName name="Лаб_эксп_усл" localSheetId="9">#REF!</definedName>
    <definedName name="Лаб_эксп_усл" localSheetId="7">#REF!</definedName>
    <definedName name="Лаб_эксп_усл">#REF!</definedName>
    <definedName name="ЛабМашБур" localSheetId="6">[24]СмМашБур!#REF!</definedName>
    <definedName name="ЛабМашБур" localSheetId="8">[24]СмМашБур!#REF!</definedName>
    <definedName name="ЛабМашБур" localSheetId="9">[24]СмМашБур!#REF!</definedName>
    <definedName name="ЛабМашБур">[24]СмМашБур!#REF!</definedName>
    <definedName name="ЛабШурфов" localSheetId="6">#REF!</definedName>
    <definedName name="ЛабШурфов" localSheetId="8">#REF!</definedName>
    <definedName name="ЛабШурфов" localSheetId="9">#REF!</definedName>
    <definedName name="ЛабШурфов">#REF!</definedName>
    <definedName name="лдж" localSheetId="6" hidden="1">{#N/A,#N/A,TRUE,"Смета на пасс. обор. №1"}</definedName>
    <definedName name="лдж" localSheetId="8" hidden="1">{#N/A,#N/A,TRUE,"Смета на пасс. обор. №1"}</definedName>
    <definedName name="лдж" localSheetId="9" hidden="1">{#N/A,#N/A,TRUE,"Смета на пасс. обор. №1"}</definedName>
    <definedName name="лдж" localSheetId="7" hidden="1">{#N/A,#N/A,TRUE,"Смета на пасс. обор. №1"}</definedName>
    <definedName name="лдж" hidden="1">{#N/A,#N/A,TRUE,"Смета на пасс. обор. №1"}</definedName>
    <definedName name="лдж_1" localSheetId="6" hidden="1">{#N/A,#N/A,TRUE,"Смета на пасс. обор. №1"}</definedName>
    <definedName name="лдж_1" localSheetId="8" hidden="1">{#N/A,#N/A,TRUE,"Смета на пасс. обор. №1"}</definedName>
    <definedName name="лдж_1" localSheetId="9" hidden="1">{#N/A,#N/A,TRUE,"Смета на пасс. обор. №1"}</definedName>
    <definedName name="лдж_1" localSheetId="7" hidden="1">{#N/A,#N/A,TRUE,"Смета на пасс. обор. №1"}</definedName>
    <definedName name="лдж_1" hidden="1">{#N/A,#N/A,TRUE,"Смета на пасс. обор. №1"}</definedName>
    <definedName name="лл">[10]Вспомогательный!$D$78</definedName>
    <definedName name="ллдж" localSheetId="6">#REF!</definedName>
    <definedName name="ллдж" localSheetId="8">#REF!</definedName>
    <definedName name="ллдж" localSheetId="9">#REF!</definedName>
    <definedName name="ллдж" localSheetId="7">#REF!</definedName>
    <definedName name="ллдж">#REF!</definedName>
    <definedName name="ло" localSheetId="6">#REF!</definedName>
    <definedName name="ло" localSheetId="8">#REF!</definedName>
    <definedName name="ло" localSheetId="9">#REF!</definedName>
    <definedName name="ло" localSheetId="7">#REF!</definedName>
    <definedName name="ло">#REF!</definedName>
    <definedName name="лол" localSheetId="6">#REF!</definedName>
    <definedName name="лол" localSheetId="8">#REF!</definedName>
    <definedName name="лол" localSheetId="9">#REF!</definedName>
    <definedName name="лол" localSheetId="7">#REF!</definedName>
    <definedName name="лол">#REF!</definedName>
    <definedName name="лор" localSheetId="6" hidden="1">{#N/A,#N/A,TRUE,"Смета на пасс. обор. №1"}</definedName>
    <definedName name="лор" localSheetId="8" hidden="1">{#N/A,#N/A,TRUE,"Смета на пасс. обор. №1"}</definedName>
    <definedName name="лор" localSheetId="9" hidden="1">{#N/A,#N/A,TRUE,"Смета на пасс. обор. №1"}</definedName>
    <definedName name="лор" localSheetId="7" hidden="1">{#N/A,#N/A,TRUE,"Смета на пасс. обор. №1"}</definedName>
    <definedName name="лор" hidden="1">{#N/A,#N/A,TRUE,"Смета на пасс. обор. №1"}</definedName>
    <definedName name="лор_1" localSheetId="6" hidden="1">{#N/A,#N/A,TRUE,"Смета на пасс. обор. №1"}</definedName>
    <definedName name="лор_1" localSheetId="8" hidden="1">{#N/A,#N/A,TRUE,"Смета на пасс. обор. №1"}</definedName>
    <definedName name="лор_1" localSheetId="9" hidden="1">{#N/A,#N/A,TRUE,"Смета на пасс. обор. №1"}</definedName>
    <definedName name="лор_1" localSheetId="7" hidden="1">{#N/A,#N/A,TRUE,"Смета на пасс. обор. №1"}</definedName>
    <definedName name="лор_1" hidden="1">{#N/A,#N/A,TRUE,"Смета на пасс. обор. №1"}</definedName>
    <definedName name="лот" localSheetId="6" hidden="1">{#N/A,#N/A,TRUE,"Смета на пасс. обор. №1"}</definedName>
    <definedName name="лот" localSheetId="8" hidden="1">{#N/A,#N/A,TRUE,"Смета на пасс. обор. №1"}</definedName>
    <definedName name="лот" localSheetId="9" hidden="1">{#N/A,#N/A,TRUE,"Смета на пасс. обор. №1"}</definedName>
    <definedName name="лот" localSheetId="7" hidden="1">{#N/A,#N/A,TRUE,"Смета на пасс. обор. №1"}</definedName>
    <definedName name="лот" hidden="1">{#N/A,#N/A,TRUE,"Смета на пасс. обор. №1"}</definedName>
    <definedName name="лот_1" localSheetId="6" hidden="1">{#N/A,#N/A,TRUE,"Смета на пасс. обор. №1"}</definedName>
    <definedName name="лот_1" localSheetId="8" hidden="1">{#N/A,#N/A,TRUE,"Смета на пасс. обор. №1"}</definedName>
    <definedName name="лот_1" localSheetId="9" hidden="1">{#N/A,#N/A,TRUE,"Смета на пасс. обор. №1"}</definedName>
    <definedName name="лот_1" localSheetId="7" hidden="1">{#N/A,#N/A,TRUE,"Смета на пасс. обор. №1"}</definedName>
    <definedName name="лот_1" hidden="1">{#N/A,#N/A,TRUE,"Смета на пасс. обор. №1"}</definedName>
    <definedName name="лрпораплтль" localSheetId="6">#REF!</definedName>
    <definedName name="лрпораплтль" localSheetId="8">#REF!</definedName>
    <definedName name="лрпораплтль" localSheetId="9">#REF!</definedName>
    <definedName name="лрпораплтль">#REF!</definedName>
    <definedName name="Лс" localSheetId="6">#REF!</definedName>
    <definedName name="Лс" localSheetId="8">#REF!</definedName>
    <definedName name="Лс" localSheetId="9">#REF!</definedName>
    <definedName name="Лс" localSheetId="7">#REF!</definedName>
    <definedName name="Лс">#REF!</definedName>
    <definedName name="Махачкала" localSheetId="6">#REF!</definedName>
    <definedName name="Махачкала" localSheetId="8">#REF!</definedName>
    <definedName name="Махачкала" localSheetId="9">#REF!</definedName>
    <definedName name="Махачкала" localSheetId="7">#REF!</definedName>
    <definedName name="Махачкала">#REF!</definedName>
    <definedName name="Махачкала_1" localSheetId="7">#REF!</definedName>
    <definedName name="Махачкала_1">#REF!</definedName>
    <definedName name="Махачкала_2">#REF!</definedName>
    <definedName name="Махачкала_22">#REF!</definedName>
    <definedName name="Махачкала_49">#REF!</definedName>
    <definedName name="Махачкала_5">#REF!</definedName>
    <definedName name="Махачкала_50">#REF!</definedName>
    <definedName name="Махачкала_51">#REF!</definedName>
    <definedName name="Махачкала_52">#REF!</definedName>
    <definedName name="Махачкала_53">#REF!</definedName>
    <definedName name="Махачкала_54">#REF!</definedName>
    <definedName name="Металли_еская_дверца_для_напольного_монтажного_шкафа_VERO__600x600x42U__с_замком_и_клю_ами">#REF!</definedName>
    <definedName name="мж1">'[29]СметаСводная 1 оч'!$D$6</definedName>
    <definedName name="мил" localSheetId="6">{0,"овz";1,"z";2,"аz";5,"овz"}</definedName>
    <definedName name="мил" localSheetId="8">{0,"овz";1,"z";2,"аz";5,"овz"}</definedName>
    <definedName name="мил" localSheetId="9">{0,"овz";1,"z";2,"аz";5,"овz"}</definedName>
    <definedName name="мил">{0,"овz";1,"z";2,"аz";5,"овz"}</definedName>
    <definedName name="мир" localSheetId="6" hidden="1">{#N/A,#N/A,TRUE,"Смета на пасс. обор. №1"}</definedName>
    <definedName name="мир" localSheetId="8" hidden="1">{#N/A,#N/A,TRUE,"Смета на пасс. обор. №1"}</definedName>
    <definedName name="мир" localSheetId="9" hidden="1">{#N/A,#N/A,TRUE,"Смета на пасс. обор. №1"}</definedName>
    <definedName name="мир" localSheetId="7" hidden="1">{#N/A,#N/A,TRUE,"Смета на пасс. обор. №1"}</definedName>
    <definedName name="мир" hidden="1">{#N/A,#N/A,TRUE,"Смета на пасс. обор. №1"}</definedName>
    <definedName name="мир_1" localSheetId="6" hidden="1">{#N/A,#N/A,TRUE,"Смета на пасс. обор. №1"}</definedName>
    <definedName name="мир_1" localSheetId="8" hidden="1">{#N/A,#N/A,TRUE,"Смета на пасс. обор. №1"}</definedName>
    <definedName name="мир_1" localSheetId="9" hidden="1">{#N/A,#N/A,TRUE,"Смета на пасс. обор. №1"}</definedName>
    <definedName name="мир_1" localSheetId="7" hidden="1">{#N/A,#N/A,TRUE,"Смета на пасс. обор. №1"}</definedName>
    <definedName name="мир_1" hidden="1">{#N/A,#N/A,TRUE,"Смета на пасс. обор. №1"}</definedName>
    <definedName name="мит" localSheetId="6">#REF!</definedName>
    <definedName name="мит" localSheetId="8">#REF!</definedName>
    <definedName name="мит" localSheetId="9">#REF!</definedName>
    <definedName name="мит" localSheetId="7">#REF!</definedName>
    <definedName name="мит">#REF!</definedName>
    <definedName name="митюгов">'[30]Данные для расчёта сметы'!$J$33</definedName>
    <definedName name="митюгов_1">'[31]Данные для расчёта сметы'!$J$33</definedName>
    <definedName name="митюгов_2">'[32]Данные для расчёта сметы'!$J$33</definedName>
    <definedName name="мм" localSheetId="6">#REF!</definedName>
    <definedName name="мм" localSheetId="8">#REF!</definedName>
    <definedName name="мм" localSheetId="9">#REF!</definedName>
    <definedName name="мм" localSheetId="7">#REF!</definedName>
    <definedName name="мм">#REF!</definedName>
    <definedName name="МММММММММ" localSheetId="6">#REF!</definedName>
    <definedName name="МММММММММ" localSheetId="8">#REF!</definedName>
    <definedName name="МММММММММ" localSheetId="9">#REF!</definedName>
    <definedName name="МММММММММ" localSheetId="7">#REF!</definedName>
    <definedName name="МММММММММ">#REF!</definedName>
    <definedName name="Название_проекта" localSheetId="6">#REF!</definedName>
    <definedName name="Название_проекта" localSheetId="8">#REF!</definedName>
    <definedName name="Название_проекта" localSheetId="9">#REF!</definedName>
    <definedName name="Название_проекта">#REF!</definedName>
    <definedName name="Название_проекта_1">#REF!</definedName>
    <definedName name="НАЧ_ИО">#REF!</definedName>
    <definedName name="НАЧ_ИО_РД">#REF!</definedName>
    <definedName name="НАЧ_МО">#REF!</definedName>
    <definedName name="НАЧ_МО_РД">#REF!</definedName>
    <definedName name="НАЧ_ОО">#REF!</definedName>
    <definedName name="НАЧ_ОО_РД">#REF!</definedName>
    <definedName name="НАЧ_ОР">#REF!</definedName>
    <definedName name="НАЧ_ОР_РД">#REF!</definedName>
    <definedName name="НАЧ_ПО">#REF!</definedName>
    <definedName name="НАЧ_ПО_РД">#REF!</definedName>
    <definedName name="НАЧ_ТО">#REF!</definedName>
    <definedName name="НАЧ_ТО_РД">#REF!</definedName>
    <definedName name="ндс" localSheetId="6">#REF!</definedName>
    <definedName name="ндс">#REF!</definedName>
    <definedName name="неп">#REF!</definedName>
    <definedName name="неп_1">#REF!</definedName>
    <definedName name="неп_10">#REF!</definedName>
    <definedName name="неп_11">#REF!</definedName>
    <definedName name="неп_12">#REF!</definedName>
    <definedName name="неп_13">#REF!</definedName>
    <definedName name="неп_14">#REF!</definedName>
    <definedName name="неп_15">#REF!</definedName>
    <definedName name="неп_16">#REF!</definedName>
    <definedName name="неп_17">#REF!</definedName>
    <definedName name="неп_18">#REF!</definedName>
    <definedName name="неп_19">#REF!</definedName>
    <definedName name="неп_2">#REF!</definedName>
    <definedName name="неп_20">#REF!</definedName>
    <definedName name="неп_21">#REF!</definedName>
    <definedName name="неп_49">#REF!</definedName>
    <definedName name="неп_50">#REF!</definedName>
    <definedName name="неп_51">#REF!</definedName>
    <definedName name="неп_52">#REF!</definedName>
    <definedName name="неп_53">#REF!</definedName>
    <definedName name="неп_54">#REF!</definedName>
    <definedName name="неп_6">#REF!</definedName>
    <definedName name="неп_7">#REF!</definedName>
    <definedName name="неп_8">#REF!</definedName>
    <definedName name="неп_9">#REF!</definedName>
    <definedName name="Непредв">[12]Коэфф!$B$7</definedName>
    <definedName name="ННОвгород" localSheetId="6">#REF!</definedName>
    <definedName name="ННОвгород" localSheetId="8">#REF!</definedName>
    <definedName name="ННОвгород" localSheetId="9">#REF!</definedName>
    <definedName name="ННОвгород" localSheetId="7">#REF!</definedName>
    <definedName name="ННОвгород">#REF!</definedName>
    <definedName name="ННОвгород_1" localSheetId="6">#REF!</definedName>
    <definedName name="ННОвгород_1" localSheetId="8">#REF!</definedName>
    <definedName name="ННОвгород_1" localSheetId="9">#REF!</definedName>
    <definedName name="ННОвгород_1" localSheetId="7">#REF!</definedName>
    <definedName name="ННОвгород_1">#REF!</definedName>
    <definedName name="ННОвгород_2" localSheetId="6">#REF!</definedName>
    <definedName name="ННОвгород_2" localSheetId="8">#REF!</definedName>
    <definedName name="ННОвгород_2" localSheetId="9">#REF!</definedName>
    <definedName name="ННОвгород_2" localSheetId="7">#REF!</definedName>
    <definedName name="ННОвгород_2">#REF!</definedName>
    <definedName name="ННОвгород_22">#REF!</definedName>
    <definedName name="ННОвгород_49">#REF!</definedName>
    <definedName name="ННОвгород_5">#REF!</definedName>
    <definedName name="ННОвгород_50">#REF!</definedName>
    <definedName name="ННОвгород_51">#REF!</definedName>
    <definedName name="ННОвгород_52">#REF!</definedName>
    <definedName name="ННОвгород_53">#REF!</definedName>
    <definedName name="ННОвгород_54">#REF!</definedName>
    <definedName name="Номер_договора">#REF!</definedName>
    <definedName name="Номер_договора_1">#REF!</definedName>
    <definedName name="НомерДоговора">[24]ОбмОбслЗемОд!$F$2</definedName>
    <definedName name="Нсапк">'[9]Лист опроса'!$B$34</definedName>
    <definedName name="Нсстр">'[9]Лист опроса'!$B$32</definedName>
    <definedName name="о" localSheetId="6">#REF!</definedName>
    <definedName name="о" localSheetId="8">#REF!</definedName>
    <definedName name="о" localSheetId="9">#REF!</definedName>
    <definedName name="о" localSheetId="7">#REF!</definedName>
    <definedName name="о">#REF!</definedName>
    <definedName name="о_1" localSheetId="6">#REF!</definedName>
    <definedName name="о_1" localSheetId="8">#REF!</definedName>
    <definedName name="о_1" localSheetId="9">#REF!</definedName>
    <definedName name="о_1">#REF!</definedName>
    <definedName name="_xlnm.Print_Area" localSheetId="5">'Cводная смета ПИР '!$A$1:$G$26</definedName>
    <definedName name="_xlnm.Print_Area" localSheetId="8">Геология!$A$1:$L$64</definedName>
    <definedName name="_xlnm.Print_Area" localSheetId="9">Геофизика!$A$1:$J$48</definedName>
    <definedName name="_xlnm.Print_Area" localSheetId="3">НМЦ!$A$1:$E$14</definedName>
    <definedName name="_xlnm.Print_Area" localSheetId="4">НМЦК!$A$1:$G$36</definedName>
    <definedName name="_xlnm.Print_Area" localSheetId="1">Пояснительная!$A$1:$C$23</definedName>
    <definedName name="_xlnm.Print_Area" localSheetId="2">Протокол!$A$1:$P$26</definedName>
    <definedName name="_xlnm.Print_Area" localSheetId="11">'Экспертиза ПД и ИЗ '!$A$1:$H$19</definedName>
    <definedName name="обуч" localSheetId="6" hidden="1">{#N/A,#N/A,TRUE,"Смета на пасс. обор. №1"}</definedName>
    <definedName name="обуч" localSheetId="8" hidden="1">{#N/A,#N/A,TRUE,"Смета на пасс. обор. №1"}</definedName>
    <definedName name="обуч" localSheetId="9" hidden="1">{#N/A,#N/A,TRUE,"Смета на пасс. обор. №1"}</definedName>
    <definedName name="обуч" localSheetId="7" hidden="1">{#N/A,#N/A,TRUE,"Смета на пасс. обор. №1"}</definedName>
    <definedName name="обуч" hidden="1">{#N/A,#N/A,TRUE,"Смета на пасс. обор. №1"}</definedName>
    <definedName name="обуч_1" localSheetId="6" hidden="1">{#N/A,#N/A,TRUE,"Смета на пасс. обор. №1"}</definedName>
    <definedName name="обуч_1" localSheetId="8" hidden="1">{#N/A,#N/A,TRUE,"Смета на пасс. обор. №1"}</definedName>
    <definedName name="обуч_1" localSheetId="9" hidden="1">{#N/A,#N/A,TRUE,"Смета на пасс. обор. №1"}</definedName>
    <definedName name="обуч_1" localSheetId="7" hidden="1">{#N/A,#N/A,TRUE,"Смета на пасс. обор. №1"}</definedName>
    <definedName name="обуч_1" hidden="1">{#N/A,#N/A,TRUE,"Смета на пасс. обор. №1"}</definedName>
    <definedName name="общ_МПА_П" localSheetId="6">#REF!</definedName>
    <definedName name="общ_МПА_П" localSheetId="8">#REF!</definedName>
    <definedName name="общ_МПА_П" localSheetId="9">#REF!</definedName>
    <definedName name="общ_МПА_П">#REF!</definedName>
    <definedName name="ОбъектАдрес">[24]ОбмОбслЗемОд!$A$4</definedName>
    <definedName name="Объекты" localSheetId="6">#REF!</definedName>
    <definedName name="Объекты" localSheetId="8">#REF!</definedName>
    <definedName name="Объекты" localSheetId="9">#REF!</definedName>
    <definedName name="Объекты" localSheetId="7">#REF!</definedName>
    <definedName name="Объекты">#REF!</definedName>
    <definedName name="объем">#N/A</definedName>
    <definedName name="объем___0" localSheetId="6">#REF!</definedName>
    <definedName name="объем___0" localSheetId="8">#REF!</definedName>
    <definedName name="объем___0" localSheetId="9">#REF!</definedName>
    <definedName name="объем___0" localSheetId="7">#REF!</definedName>
    <definedName name="объем___0">#REF!</definedName>
    <definedName name="объем___0___0" localSheetId="6">#REF!</definedName>
    <definedName name="объем___0___0" localSheetId="8">#REF!</definedName>
    <definedName name="объем___0___0" localSheetId="9">#REF!</definedName>
    <definedName name="объем___0___0" localSheetId="7">#REF!</definedName>
    <definedName name="объем___0___0">#REF!</definedName>
    <definedName name="объем___0___0___0" localSheetId="6">#REF!</definedName>
    <definedName name="объем___0___0___0" localSheetId="8">#REF!</definedName>
    <definedName name="объем___0___0___0" localSheetId="9">#REF!</definedName>
    <definedName name="объем___0___0___0" localSheetId="7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__0_1">#REF!</definedName>
    <definedName name="объем___0___0___0___0_1">#REF!</definedName>
    <definedName name="объем___0___0___0___1">#REF!</definedName>
    <definedName name="объем___0___0___0___1_1">#REF!</definedName>
    <definedName name="объем___0___0___0___5">#REF!</definedName>
    <definedName name="объем___0___0___0___5_1">#REF!</definedName>
    <definedName name="объем___0___0___0_1">#REF!</definedName>
    <definedName name="объем___0___0___0_1_1">#REF!</definedName>
    <definedName name="объем___0___0___0_1_1_1">#REF!</definedName>
    <definedName name="объем___0___0___0_5">#REF!</definedName>
    <definedName name="объем___0___0___0_5_1">#REF!</definedName>
    <definedName name="объем___0___0___1">#REF!</definedName>
    <definedName name="объем___0___0___1_1">#REF!</definedName>
    <definedName name="объем___0___0___2">#REF!</definedName>
    <definedName name="объем___0___0___2_1">#REF!</definedName>
    <definedName name="объем___0___0___3">#REF!</definedName>
    <definedName name="объем___0___0___3_1">#REF!</definedName>
    <definedName name="объем___0___0___4">#REF!</definedName>
    <definedName name="объем___0___0___4_1">#REF!</definedName>
    <definedName name="объем___0___0___5">#REF!</definedName>
    <definedName name="объем___0___0___5_1">#REF!</definedName>
    <definedName name="объем___0___0_1">#REF!</definedName>
    <definedName name="объем___0___0_1_1">#REF!</definedName>
    <definedName name="объем___0___0_1_1_1">#REF!</definedName>
    <definedName name="объем___0___0_3">#REF!</definedName>
    <definedName name="объем___0___0_3_1">#REF!</definedName>
    <definedName name="объем___0___0_5">#REF!</definedName>
    <definedName name="объем___0___0_5_1">#REF!</definedName>
    <definedName name="объем___0___1">#REF!</definedName>
    <definedName name="объем___0___1___0">#REF!</definedName>
    <definedName name="объем___0___1___0_1">#REF!</definedName>
    <definedName name="объем___0___1_1">#REF!</definedName>
    <definedName name="объем___0___10">#REF!</definedName>
    <definedName name="объем___0___10_1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0___0_1">#REF!</definedName>
    <definedName name="объем___0___2___0_1">#REF!</definedName>
    <definedName name="объем___0___2___5">#REF!</definedName>
    <definedName name="объем___0___2___5_1">#REF!</definedName>
    <definedName name="объем___0___2_1">#REF!</definedName>
    <definedName name="объем___0___2_1_1">#REF!</definedName>
    <definedName name="объем___0___2_1_1_1">#REF!</definedName>
    <definedName name="объем___0___2_3">#REF!</definedName>
    <definedName name="объем___0___2_3_1">#REF!</definedName>
    <definedName name="объем___0___2_5">#REF!</definedName>
    <definedName name="объем___0___2_5_1">#REF!</definedName>
    <definedName name="объем___0___3">#REF!</definedName>
    <definedName name="объем___0___3___0">#REF!</definedName>
    <definedName name="объем___0___3___0_1">#REF!</definedName>
    <definedName name="объем___0___3___5">#REF!</definedName>
    <definedName name="объем___0___3___5_1">#REF!</definedName>
    <definedName name="объем___0___3_1">#REF!</definedName>
    <definedName name="объем___0___3_1_1">#REF!</definedName>
    <definedName name="объем___0___3_1_1_1">#REF!</definedName>
    <definedName name="объем___0___3_5">#REF!</definedName>
    <definedName name="объем___0___3_5_1">#REF!</definedName>
    <definedName name="объем___0___4">#REF!</definedName>
    <definedName name="объем___0___4___0">#REF!</definedName>
    <definedName name="объем___0___4___0_1">#REF!</definedName>
    <definedName name="объем___0___4___5">#REF!</definedName>
    <definedName name="объем___0___4___5_1">#REF!</definedName>
    <definedName name="объем___0___4_1">#REF!</definedName>
    <definedName name="объем___0___4_1_1">#REF!</definedName>
    <definedName name="объем___0___4_1_1_1">#REF!</definedName>
    <definedName name="объем___0___4_3">#REF!</definedName>
    <definedName name="объем___0___4_3_1">#REF!</definedName>
    <definedName name="объем___0___4_5">#REF!</definedName>
    <definedName name="объем___0___4_5_1">#REF!</definedName>
    <definedName name="объем___0___5">#REF!</definedName>
    <definedName name="объем___0___5_1">#REF!</definedName>
    <definedName name="объем___0___6">#REF!</definedName>
    <definedName name="объем___0___6_1">#REF!</definedName>
    <definedName name="объем___0___8">#REF!</definedName>
    <definedName name="объем___0___8_1">#REF!</definedName>
    <definedName name="объем___0_1">#REF!</definedName>
    <definedName name="объем___0_1_1">#REF!</definedName>
    <definedName name="объем___0_3">#REF!</definedName>
    <definedName name="объем___0_3_1">#REF!</definedName>
    <definedName name="объем___0_5">#REF!</definedName>
    <definedName name="объем___0_5_1">#REF!</definedName>
    <definedName name="объем___1">#REF!</definedName>
    <definedName name="объем___1___0">#REF!</definedName>
    <definedName name="объем___1___0___0">#REF!</definedName>
    <definedName name="объем___1___0___0_1">#REF!</definedName>
    <definedName name="объем___1___0_1">#REF!</definedName>
    <definedName name="объем___1___1">#REF!</definedName>
    <definedName name="объем___1___1_1">#REF!</definedName>
    <definedName name="объем___1___5">#REF!</definedName>
    <definedName name="объем___1___5_1">#REF!</definedName>
    <definedName name="объем___1_1">#REF!</definedName>
    <definedName name="объем___1_1_1">#REF!</definedName>
    <definedName name="объем___1_1_1_1">#REF!</definedName>
    <definedName name="объем___1_3">#REF!</definedName>
    <definedName name="объем___1_3_1">#REF!</definedName>
    <definedName name="объем___1_5">#REF!</definedName>
    <definedName name="объем___1_5_1">#REF!</definedName>
    <definedName name="объем___10">#REF!</definedName>
    <definedName name="объем___10___0">NA()</definedName>
    <definedName name="объем___10___0___0" localSheetId="6">#REF!</definedName>
    <definedName name="объем___10___0___0" localSheetId="8">#REF!</definedName>
    <definedName name="объем___10___0___0" localSheetId="9">#REF!</definedName>
    <definedName name="объем___10___0___0" localSheetId="7">#REF!</definedName>
    <definedName name="объем___10___0___0">#REF!</definedName>
    <definedName name="объем___10___0___0___0" localSheetId="6">#REF!</definedName>
    <definedName name="объем___10___0___0___0" localSheetId="8">#REF!</definedName>
    <definedName name="объем___10___0___0___0" localSheetId="9">#REF!</definedName>
    <definedName name="объем___10___0___0___0">#REF!</definedName>
    <definedName name="объем___10___0___0___0_1" localSheetId="6">#REF!</definedName>
    <definedName name="объем___10___0___0___0_1" localSheetId="8">#REF!</definedName>
    <definedName name="объем___10___0___0___0_1" localSheetId="9">#REF!</definedName>
    <definedName name="объем___10___0___0___0_1">#REF!</definedName>
    <definedName name="объем___10___0___0_1">#REF!</definedName>
    <definedName name="объем___10___0___1">NA()</definedName>
    <definedName name="объем___10___0___5">NA()</definedName>
    <definedName name="объем___10___0_1" localSheetId="6">#REF!</definedName>
    <definedName name="объем___10___0_1" localSheetId="8">#REF!</definedName>
    <definedName name="объем___10___0_1" localSheetId="9">#REF!</definedName>
    <definedName name="объем___10___0_1">#REF!</definedName>
    <definedName name="объем___10___0_1_1">NA()</definedName>
    <definedName name="объем___10___0_3">NA()</definedName>
    <definedName name="объем___10___0_5">NA()</definedName>
    <definedName name="объем___10___1" localSheetId="6">#REF!</definedName>
    <definedName name="объем___10___1" localSheetId="8">#REF!</definedName>
    <definedName name="объем___10___1" localSheetId="9">#REF!</definedName>
    <definedName name="объем___10___1" localSheetId="7">#REF!</definedName>
    <definedName name="объем___10___1">#REF!</definedName>
    <definedName name="объем___10___10" localSheetId="6">#REF!</definedName>
    <definedName name="объем___10___10" localSheetId="8">#REF!</definedName>
    <definedName name="объем___10___10" localSheetId="9">#REF!</definedName>
    <definedName name="объем___10___10" localSheetId="7">#REF!</definedName>
    <definedName name="объем___10___10">#REF!</definedName>
    <definedName name="объем___10___12" localSheetId="6">#REF!</definedName>
    <definedName name="объем___10___12" localSheetId="8">#REF!</definedName>
    <definedName name="объем___10___12" localSheetId="9">#REF!</definedName>
    <definedName name="объем___10___12">#REF!</definedName>
    <definedName name="объем___10___2">NA()</definedName>
    <definedName name="объем___10___4">NA()</definedName>
    <definedName name="объем___10___5" localSheetId="6">#REF!</definedName>
    <definedName name="объем___10___5" localSheetId="8">#REF!</definedName>
    <definedName name="объем___10___5" localSheetId="9">#REF!</definedName>
    <definedName name="объем___10___5">#REF!</definedName>
    <definedName name="объем___10___5_1" localSheetId="6">#REF!</definedName>
    <definedName name="объем___10___5_1" localSheetId="8">#REF!</definedName>
    <definedName name="объем___10___5_1" localSheetId="9">#REF!</definedName>
    <definedName name="объем___10___5_1">#REF!</definedName>
    <definedName name="объем___10___6">NA()</definedName>
    <definedName name="объем___10___8">NA()</definedName>
    <definedName name="объем___10_1">NA()</definedName>
    <definedName name="объем___10_3" localSheetId="6">#REF!</definedName>
    <definedName name="объем___10_3" localSheetId="8">#REF!</definedName>
    <definedName name="объем___10_3" localSheetId="9">#REF!</definedName>
    <definedName name="объем___10_3">#REF!</definedName>
    <definedName name="объем___10_3_1" localSheetId="6">#REF!</definedName>
    <definedName name="объем___10_3_1" localSheetId="8">#REF!</definedName>
    <definedName name="объем___10_3_1" localSheetId="9">#REF!</definedName>
    <definedName name="объем___10_3_1">#REF!</definedName>
    <definedName name="объем___10_5" localSheetId="6">#REF!</definedName>
    <definedName name="объем___10_5" localSheetId="8">#REF!</definedName>
    <definedName name="объем___10_5" localSheetId="9">#REF!</definedName>
    <definedName name="объем___10_5">#REF!</definedName>
    <definedName name="объем___10_5_1">#REF!</definedName>
    <definedName name="объем___11" localSheetId="7">#REF!</definedName>
    <definedName name="объем___11">#REF!</definedName>
    <definedName name="объем___11___0">NA()</definedName>
    <definedName name="объем___11___10" localSheetId="6">#REF!</definedName>
    <definedName name="объем___11___10" localSheetId="8">#REF!</definedName>
    <definedName name="объем___11___10" localSheetId="9">#REF!</definedName>
    <definedName name="объем___11___10" localSheetId="7">#REF!</definedName>
    <definedName name="объем___11___10">#REF!</definedName>
    <definedName name="объем___11___2" localSheetId="6">#REF!</definedName>
    <definedName name="объем___11___2" localSheetId="8">#REF!</definedName>
    <definedName name="объем___11___2" localSheetId="9">#REF!</definedName>
    <definedName name="объем___11___2" localSheetId="7">#REF!</definedName>
    <definedName name="объем___11___2">#REF!</definedName>
    <definedName name="объем___11___4" localSheetId="6">#REF!</definedName>
    <definedName name="объем___11___4" localSheetId="8">#REF!</definedName>
    <definedName name="объем___11___4" localSheetId="9">#REF!</definedName>
    <definedName name="объем___11___4" localSheetId="7">#REF!</definedName>
    <definedName name="объем___11___4">#REF!</definedName>
    <definedName name="объем___11___6">#REF!</definedName>
    <definedName name="объем___11___8">#REF!</definedName>
    <definedName name="объем___11_1">#REF!</definedName>
    <definedName name="объем___12">NA()</definedName>
    <definedName name="объем___2" localSheetId="6">#REF!</definedName>
    <definedName name="объем___2" localSheetId="8">#REF!</definedName>
    <definedName name="объем___2" localSheetId="9">#REF!</definedName>
    <definedName name="объем___2" localSheetId="7">#REF!</definedName>
    <definedName name="объем___2">#REF!</definedName>
    <definedName name="объем___2___0" localSheetId="6">#REF!</definedName>
    <definedName name="объем___2___0" localSheetId="8">#REF!</definedName>
    <definedName name="объем___2___0" localSheetId="9">#REF!</definedName>
    <definedName name="объем___2___0" localSheetId="7">#REF!</definedName>
    <definedName name="объем___2___0">#REF!</definedName>
    <definedName name="объем___2___0___0" localSheetId="6">#REF!</definedName>
    <definedName name="объем___2___0___0" localSheetId="8">#REF!</definedName>
    <definedName name="объем___2___0___0" localSheetId="9">#REF!</definedName>
    <definedName name="объем___2___0___0" localSheetId="7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0___0_1">#REF!</definedName>
    <definedName name="объем___2___0___0___0_1">#REF!</definedName>
    <definedName name="объем___2___0___0___1">#REF!</definedName>
    <definedName name="объем___2___0___0___1_1">#REF!</definedName>
    <definedName name="объем___2___0___0___5">#REF!</definedName>
    <definedName name="объем___2___0___0___5_1">#REF!</definedName>
    <definedName name="объем___2___0___0_1">#REF!</definedName>
    <definedName name="объем___2___0___0_1_1">#REF!</definedName>
    <definedName name="объем___2___0___0_1_1_1">#REF!</definedName>
    <definedName name="объем___2___0___0_5">#REF!</definedName>
    <definedName name="объем___2___0___0_5_1">#REF!</definedName>
    <definedName name="объем___2___0___1">#REF!</definedName>
    <definedName name="объем___2___0___1_1">#REF!</definedName>
    <definedName name="объем___2___0___5">#REF!</definedName>
    <definedName name="объем___2___0___5_1">#REF!</definedName>
    <definedName name="объем___2___0_1">#REF!</definedName>
    <definedName name="объем___2___0_1_1">#REF!</definedName>
    <definedName name="объем___2___0_1_1_1">#REF!</definedName>
    <definedName name="объем___2___0_3">#REF!</definedName>
    <definedName name="объем___2___0_3_1">#REF!</definedName>
    <definedName name="объем___2___0_5">#REF!</definedName>
    <definedName name="объем___2___0_5_1">#REF!</definedName>
    <definedName name="объем___2___1">#REF!</definedName>
    <definedName name="объем___2___1_1">#REF!</definedName>
    <definedName name="объем___2___10">#REF!</definedName>
    <definedName name="объем___2___10_1">#REF!</definedName>
    <definedName name="объем___2___12">#REF!</definedName>
    <definedName name="объем___2___2">#REF!</definedName>
    <definedName name="объем___2___2_1">#REF!</definedName>
    <definedName name="объем___2___3">#REF!</definedName>
    <definedName name="объем___2___4">#REF!</definedName>
    <definedName name="объем___2___4___0">#REF!</definedName>
    <definedName name="объем___2___4___0_1">#REF!</definedName>
    <definedName name="объем___2___4___5">#REF!</definedName>
    <definedName name="объем___2___4___5_1">#REF!</definedName>
    <definedName name="объем___2___4_1">#REF!</definedName>
    <definedName name="объем___2___4_1_1">#REF!</definedName>
    <definedName name="объем___2___4_1_1_1">#REF!</definedName>
    <definedName name="объем___2___4_3">#REF!</definedName>
    <definedName name="объем___2___4_3_1">#REF!</definedName>
    <definedName name="объем___2___4_5">#REF!</definedName>
    <definedName name="объем___2___4_5_1">#REF!</definedName>
    <definedName name="объем___2___5">#REF!</definedName>
    <definedName name="объем___2___5_1">#REF!</definedName>
    <definedName name="объем___2___6">#REF!</definedName>
    <definedName name="объем___2___6_1">#REF!</definedName>
    <definedName name="объем___2___8">#REF!</definedName>
    <definedName name="объем___2___8_1">#REF!</definedName>
    <definedName name="объем___2_1">#REF!</definedName>
    <definedName name="объем___2_1_1">#REF!</definedName>
    <definedName name="объем___2_1_1_1">#REF!</definedName>
    <definedName name="объем___2_3">#REF!</definedName>
    <definedName name="объем___2_3_1">#REF!</definedName>
    <definedName name="объем___2_5">#REF!</definedName>
    <definedName name="объем___2_5_1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5" localSheetId="6">#REF!</definedName>
    <definedName name="объем___3___0___5" localSheetId="8">#REF!</definedName>
    <definedName name="объем___3___0___5" localSheetId="9">#REF!</definedName>
    <definedName name="объем___3___0___5">#REF!</definedName>
    <definedName name="объем___3___0___5_1" localSheetId="6">#REF!</definedName>
    <definedName name="объем___3___0___5_1" localSheetId="8">#REF!</definedName>
    <definedName name="объем___3___0___5_1" localSheetId="9">#REF!</definedName>
    <definedName name="объем___3___0___5_1">#REF!</definedName>
    <definedName name="объем___3___0_1" localSheetId="6">#REF!</definedName>
    <definedName name="объем___3___0_1" localSheetId="8">#REF!</definedName>
    <definedName name="объем___3___0_1" localSheetId="9">#REF!</definedName>
    <definedName name="объем___3___0_1">#REF!</definedName>
    <definedName name="объем___3___0_1_1">NA()</definedName>
    <definedName name="объем___3___0_3" localSheetId="6">#REF!</definedName>
    <definedName name="объем___3___0_3" localSheetId="8">#REF!</definedName>
    <definedName name="объем___3___0_3" localSheetId="9">#REF!</definedName>
    <definedName name="объем___3___0_3">#REF!</definedName>
    <definedName name="объем___3___0_3_1" localSheetId="6">#REF!</definedName>
    <definedName name="объем___3___0_3_1" localSheetId="8">#REF!</definedName>
    <definedName name="объем___3___0_3_1" localSheetId="9">#REF!</definedName>
    <definedName name="объем___3___0_3_1">#REF!</definedName>
    <definedName name="объем___3___0_5" localSheetId="6">#REF!</definedName>
    <definedName name="объем___3___0_5" localSheetId="8">#REF!</definedName>
    <definedName name="объем___3___0_5" localSheetId="9">#REF!</definedName>
    <definedName name="объем___3___0_5">#REF!</definedName>
    <definedName name="объем___3___0_5_1">#REF!</definedName>
    <definedName name="объем___3___10" localSheetId="7">#REF!</definedName>
    <definedName name="объем___3___10">#REF!</definedName>
    <definedName name="объем___3___2" localSheetId="7">#REF!</definedName>
    <definedName name="объем___3___2">#REF!</definedName>
    <definedName name="объем___3___2_1">#REF!</definedName>
    <definedName name="объем___3___3" localSheetId="7">#REF!</definedName>
    <definedName name="объем___3___3">#REF!</definedName>
    <definedName name="объем___3___3_1">#REF!</definedName>
    <definedName name="объем___3___4">#REF!</definedName>
    <definedName name="объем___3___5">#REF!</definedName>
    <definedName name="объем___3___5_1">#REF!</definedName>
    <definedName name="объем___3___6">#REF!</definedName>
    <definedName name="объем___3___8">#REF!</definedName>
    <definedName name="объем___3_1">#REF!</definedName>
    <definedName name="объем___3_1_1">#REF!</definedName>
    <definedName name="объем___3_1_1_1">#REF!</definedName>
    <definedName name="объем___3_3">NA()</definedName>
    <definedName name="объем___3_5" localSheetId="6">#REF!</definedName>
    <definedName name="объем___3_5" localSheetId="8">#REF!</definedName>
    <definedName name="объем___3_5" localSheetId="9">#REF!</definedName>
    <definedName name="объем___3_5">#REF!</definedName>
    <definedName name="объем___3_5_1" localSheetId="6">#REF!</definedName>
    <definedName name="объем___3_5_1" localSheetId="8">#REF!</definedName>
    <definedName name="объем___3_5_1" localSheetId="9">#REF!</definedName>
    <definedName name="объем___3_5_1">#REF!</definedName>
    <definedName name="объем___4" localSheetId="6">#REF!</definedName>
    <definedName name="объем___4" localSheetId="8">#REF!</definedName>
    <definedName name="объем___4" localSheetId="9">#REF!</definedName>
    <definedName name="объем___4">#REF!</definedName>
    <definedName name="объем___4___0">NA()</definedName>
    <definedName name="объем___4___0___0" localSheetId="6">#REF!</definedName>
    <definedName name="объем___4___0___0" localSheetId="8">#REF!</definedName>
    <definedName name="объем___4___0___0" localSheetId="9">#REF!</definedName>
    <definedName name="объем___4___0___0" localSheetId="7">#REF!</definedName>
    <definedName name="объем___4___0___0">#REF!</definedName>
    <definedName name="объем___4___0___0___0" localSheetId="6">#REF!</definedName>
    <definedName name="объем___4___0___0___0" localSheetId="8">#REF!</definedName>
    <definedName name="объем___4___0___0___0" localSheetId="9">#REF!</definedName>
    <definedName name="объем___4___0___0___0" localSheetId="7">#REF!</definedName>
    <definedName name="объем___4___0___0___0">#REF!</definedName>
    <definedName name="объем___4___0___0___0___0" localSheetId="6">#REF!</definedName>
    <definedName name="объем___4___0___0___0___0" localSheetId="8">#REF!</definedName>
    <definedName name="объем___4___0___0___0___0" localSheetId="9">#REF!</definedName>
    <definedName name="объем___4___0___0___0___0">#REF!</definedName>
    <definedName name="объем___4___0___0___0___0_1">#REF!</definedName>
    <definedName name="объем___4___0___0___0_1">#REF!</definedName>
    <definedName name="объем___4___0___0___1">#REF!</definedName>
    <definedName name="объем___4___0___0___1_1">#REF!</definedName>
    <definedName name="объем___4___0___0___5">#REF!</definedName>
    <definedName name="объем___4___0___0___5_1">#REF!</definedName>
    <definedName name="объем___4___0___0_1">#REF!</definedName>
    <definedName name="объем___4___0___0_1_1">#REF!</definedName>
    <definedName name="объем___4___0___0_1_1_1">#REF!</definedName>
    <definedName name="объем___4___0___0_5">#REF!</definedName>
    <definedName name="объем___4___0___0_5_1">#REF!</definedName>
    <definedName name="объем___4___0___1">#REF!</definedName>
    <definedName name="объем___4___0___1_1">#REF!</definedName>
    <definedName name="объем___4___0___5">NA()</definedName>
    <definedName name="объем___4___0_1" localSheetId="6">#REF!</definedName>
    <definedName name="объем___4___0_1" localSheetId="8">#REF!</definedName>
    <definedName name="объем___4___0_1" localSheetId="9">#REF!</definedName>
    <definedName name="объем___4___0_1">#REF!</definedName>
    <definedName name="объем___4___0_1_1" localSheetId="6">#REF!</definedName>
    <definedName name="объем___4___0_1_1" localSheetId="8">#REF!</definedName>
    <definedName name="объем___4___0_1_1" localSheetId="9">#REF!</definedName>
    <definedName name="объем___4___0_1_1">#REF!</definedName>
    <definedName name="объем___4___0_1_1_1" localSheetId="6">#REF!</definedName>
    <definedName name="объем___4___0_1_1_1" localSheetId="8">#REF!</definedName>
    <definedName name="объем___4___0_1_1_1" localSheetId="9">#REF!</definedName>
    <definedName name="объем___4___0_1_1_1">#REF!</definedName>
    <definedName name="объем___4___0_3">#REF!</definedName>
    <definedName name="объем___4___0_3_1">#REF!</definedName>
    <definedName name="объем___4___0_5">NA()</definedName>
    <definedName name="объем___4___1" localSheetId="6">#REF!</definedName>
    <definedName name="объем___4___1" localSheetId="8">#REF!</definedName>
    <definedName name="объем___4___1" localSheetId="9">#REF!</definedName>
    <definedName name="объем___4___1">#REF!</definedName>
    <definedName name="объем___4___1_1" localSheetId="6">#REF!</definedName>
    <definedName name="объем___4___1_1" localSheetId="8">#REF!</definedName>
    <definedName name="объем___4___1_1" localSheetId="9">#REF!</definedName>
    <definedName name="объем___4___1_1">#REF!</definedName>
    <definedName name="объем___4___10" localSheetId="6">#REF!</definedName>
    <definedName name="объем___4___10" localSheetId="8">#REF!</definedName>
    <definedName name="объем___4___10" localSheetId="9">#REF!</definedName>
    <definedName name="объем___4___10" localSheetId="7">#REF!</definedName>
    <definedName name="объем___4___10">#REF!</definedName>
    <definedName name="объем___4___10_1">#REF!</definedName>
    <definedName name="объем___4___12">#REF!</definedName>
    <definedName name="объем___4___2">#REF!</definedName>
    <definedName name="объем___4___2_1">#REF!</definedName>
    <definedName name="объем___4___3">#REF!</definedName>
    <definedName name="объем___4___3_1">#REF!</definedName>
    <definedName name="объем___4___4">#REF!</definedName>
    <definedName name="объем___4___4_1">#REF!</definedName>
    <definedName name="объем___4___5">#REF!</definedName>
    <definedName name="объем___4___5_1">#REF!</definedName>
    <definedName name="объем___4___6">#REF!</definedName>
    <definedName name="объем___4___6_1">#REF!</definedName>
    <definedName name="объем___4___8">#REF!</definedName>
    <definedName name="объем___4___8_1">#REF!</definedName>
    <definedName name="объем___4_1">#REF!</definedName>
    <definedName name="объем___4_1_1">#REF!</definedName>
    <definedName name="объем___4_1_1_1">#REF!</definedName>
    <definedName name="объем___4_3">#REF!</definedName>
    <definedName name="объем___4_3_1">#REF!</definedName>
    <definedName name="объем___4_5">#REF!</definedName>
    <definedName name="объем___4_5_1">#REF!</definedName>
    <definedName name="объем___5">NA()</definedName>
    <definedName name="объем___5___0" localSheetId="6">#REF!</definedName>
    <definedName name="объем___5___0" localSheetId="8">#REF!</definedName>
    <definedName name="объем___5___0" localSheetId="9">#REF!</definedName>
    <definedName name="объем___5___0" localSheetId="7">#REF!</definedName>
    <definedName name="объем___5___0">#REF!</definedName>
    <definedName name="объем___5___0___0" localSheetId="6">#REF!</definedName>
    <definedName name="объем___5___0___0" localSheetId="8">#REF!</definedName>
    <definedName name="объем___5___0___0" localSheetId="9">#REF!</definedName>
    <definedName name="объем___5___0___0" localSheetId="7">#REF!</definedName>
    <definedName name="объем___5___0___0">#REF!</definedName>
    <definedName name="объем___5___0___0___0" localSheetId="6">#REF!</definedName>
    <definedName name="объем___5___0___0___0" localSheetId="8">#REF!</definedName>
    <definedName name="объем___5___0___0___0" localSheetId="9">#REF!</definedName>
    <definedName name="объем___5___0___0___0" localSheetId="7">#REF!</definedName>
    <definedName name="объем___5___0___0___0">#REF!</definedName>
    <definedName name="объем___5___0___0___0___0">#REF!</definedName>
    <definedName name="объем___5___0___0___0___0_1">#REF!</definedName>
    <definedName name="объем___5___0___0___0_1">#REF!</definedName>
    <definedName name="объем___5___0___0_1">#REF!</definedName>
    <definedName name="объем___5___0___1">#REF!</definedName>
    <definedName name="объем___5___0___1_1">#REF!</definedName>
    <definedName name="объем___5___0___5">#REF!</definedName>
    <definedName name="объем___5___0___5_1">#REF!</definedName>
    <definedName name="объем___5___0_1">#REF!</definedName>
    <definedName name="объем___5___0_1_1">#REF!</definedName>
    <definedName name="объем___5___0_1_1_1">#REF!</definedName>
    <definedName name="объем___5___0_3">#REF!</definedName>
    <definedName name="объем___5___0_3_1">#REF!</definedName>
    <definedName name="объем___5___0_5">#REF!</definedName>
    <definedName name="объем___5___0_5_1">#REF!</definedName>
    <definedName name="объем___5___1">#REF!</definedName>
    <definedName name="объем___5___1_1">#REF!</definedName>
    <definedName name="объем___5___3">NA()</definedName>
    <definedName name="объем___5___5">NA()</definedName>
    <definedName name="объем___5_1" localSheetId="6">#REF!</definedName>
    <definedName name="объем___5_1" localSheetId="8">#REF!</definedName>
    <definedName name="объем___5_1" localSheetId="9">#REF!</definedName>
    <definedName name="объем___5_1">#REF!</definedName>
    <definedName name="объем___5_1_1" localSheetId="6">#REF!</definedName>
    <definedName name="объем___5_1_1" localSheetId="8">#REF!</definedName>
    <definedName name="объем___5_1_1" localSheetId="9">#REF!</definedName>
    <definedName name="объем___5_1_1">#REF!</definedName>
    <definedName name="объем___5_1_1_1" localSheetId="6">#REF!</definedName>
    <definedName name="объем___5_1_1_1" localSheetId="8">#REF!</definedName>
    <definedName name="объем___5_1_1_1" localSheetId="9">#REF!</definedName>
    <definedName name="объем___5_1_1_1">#REF!</definedName>
    <definedName name="объем___5_3">NA()</definedName>
    <definedName name="объем___5_5">NA()</definedName>
    <definedName name="объем___6">NA()</definedName>
    <definedName name="объем___6___0" localSheetId="6">#REF!</definedName>
    <definedName name="объем___6___0" localSheetId="8">#REF!</definedName>
    <definedName name="объем___6___0" localSheetId="9">#REF!</definedName>
    <definedName name="объем___6___0" localSheetId="7">#REF!</definedName>
    <definedName name="объем___6___0">#REF!</definedName>
    <definedName name="объем___6___0___0" localSheetId="6">#REF!</definedName>
    <definedName name="объем___6___0___0" localSheetId="8">#REF!</definedName>
    <definedName name="объем___6___0___0" localSheetId="9">#REF!</definedName>
    <definedName name="объем___6___0___0" localSheetId="7">#REF!</definedName>
    <definedName name="объем___6___0___0">#REF!</definedName>
    <definedName name="объем___6___0___0___0" localSheetId="6">#REF!</definedName>
    <definedName name="объем___6___0___0___0" localSheetId="8">#REF!</definedName>
    <definedName name="объем___6___0___0___0" localSheetId="9">#REF!</definedName>
    <definedName name="объем___6___0___0___0" localSheetId="7">#REF!</definedName>
    <definedName name="объем___6___0___0___0">#REF!</definedName>
    <definedName name="объем___6___0___0___0___0">#REF!</definedName>
    <definedName name="объем___6___0___0___0___0_1">#REF!</definedName>
    <definedName name="объем___6___0___0___0_1">#REF!</definedName>
    <definedName name="объем___6___0___0_1">#REF!</definedName>
    <definedName name="объем___6___0___1">#REF!</definedName>
    <definedName name="объем___6___0___1_1">#REF!</definedName>
    <definedName name="объем___6___0___5">#REF!</definedName>
    <definedName name="объем___6___0___5_1">#REF!</definedName>
    <definedName name="объем___6___0_1">#REF!</definedName>
    <definedName name="объем___6___0_1_1">#REF!</definedName>
    <definedName name="объем___6___0_1_1_1">#REF!</definedName>
    <definedName name="объем___6___0_3">#REF!</definedName>
    <definedName name="объем___6___0_3_1">#REF!</definedName>
    <definedName name="объем___6___0_5">#REF!</definedName>
    <definedName name="объем___6___0_5_1">#REF!</definedName>
    <definedName name="объем___6___1">#REF!</definedName>
    <definedName name="объем___6___10">#REF!</definedName>
    <definedName name="объем___6___10_1">#REF!</definedName>
    <definedName name="объем___6___12">#REF!</definedName>
    <definedName name="объем___6___2">#REF!</definedName>
    <definedName name="объем___6___2_1">#REF!</definedName>
    <definedName name="объем___6___4">#REF!</definedName>
    <definedName name="объем___6___4_1">#REF!</definedName>
    <definedName name="объем___6___5">NA()</definedName>
    <definedName name="объем___6___6" localSheetId="6">#REF!</definedName>
    <definedName name="объем___6___6" localSheetId="8">#REF!</definedName>
    <definedName name="объем___6___6" localSheetId="9">#REF!</definedName>
    <definedName name="объем___6___6">#REF!</definedName>
    <definedName name="объем___6___6_1" localSheetId="6">#REF!</definedName>
    <definedName name="объем___6___6_1" localSheetId="8">#REF!</definedName>
    <definedName name="объем___6___6_1" localSheetId="9">#REF!</definedName>
    <definedName name="объем___6___6_1">#REF!</definedName>
    <definedName name="объем___6___8" localSheetId="6">#REF!</definedName>
    <definedName name="объем___6___8" localSheetId="8">#REF!</definedName>
    <definedName name="объем___6___8" localSheetId="9">#REF!</definedName>
    <definedName name="объем___6___8">#REF!</definedName>
    <definedName name="объем___6___8_1">#REF!</definedName>
    <definedName name="объем___6_1">#REF!</definedName>
    <definedName name="объем___6_1_1">#REF!</definedName>
    <definedName name="объем___6_1_1_1">#REF!</definedName>
    <definedName name="объем___6_3">#REF!</definedName>
    <definedName name="объем___6_3_1">#REF!</definedName>
    <definedName name="объем___6_5">NA()</definedName>
    <definedName name="объем___7" localSheetId="6">#REF!</definedName>
    <definedName name="объем___7" localSheetId="8">#REF!</definedName>
    <definedName name="объем___7" localSheetId="9">#REF!</definedName>
    <definedName name="объем___7">#REF!</definedName>
    <definedName name="объем___7___0" localSheetId="6">#REF!</definedName>
    <definedName name="объем___7___0" localSheetId="8">#REF!</definedName>
    <definedName name="объем___7___0" localSheetId="9">#REF!</definedName>
    <definedName name="объем___7___0">#REF!</definedName>
    <definedName name="объем___7___10" localSheetId="6">#REF!</definedName>
    <definedName name="объем___7___10" localSheetId="8">#REF!</definedName>
    <definedName name="объем___7___10" localSheetId="9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7_1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0___0___0_1">#REF!</definedName>
    <definedName name="объем___8___0___0___0_1">#REF!</definedName>
    <definedName name="объем___8___0___0_1">#REF!</definedName>
    <definedName name="объем___8___0___1">#REF!</definedName>
    <definedName name="объем___8___0___1_1">#REF!</definedName>
    <definedName name="объем___8___0___5">#REF!</definedName>
    <definedName name="объем___8___0___5_1">#REF!</definedName>
    <definedName name="объем___8___0_1">#REF!</definedName>
    <definedName name="объем___8___0_1_1">#REF!</definedName>
    <definedName name="объем___8___0_1_1_1">#REF!</definedName>
    <definedName name="объем___8___0_3">#REF!</definedName>
    <definedName name="объем___8___0_3_1">#REF!</definedName>
    <definedName name="объем___8___0_5">#REF!</definedName>
    <definedName name="объем___8___0_5_1">#REF!</definedName>
    <definedName name="объем___8___1">#REF!</definedName>
    <definedName name="объем___8___10">#REF!</definedName>
    <definedName name="объем___8___10_1">#REF!</definedName>
    <definedName name="объем___8___12">#REF!</definedName>
    <definedName name="объем___8___2">#REF!</definedName>
    <definedName name="объем___8___2_1">#REF!</definedName>
    <definedName name="объем___8___4">#REF!</definedName>
    <definedName name="объем___8___4_1">#REF!</definedName>
    <definedName name="объем___8___5">#REF!</definedName>
    <definedName name="объем___8___5_1">#REF!</definedName>
    <definedName name="объем___8___6">#REF!</definedName>
    <definedName name="объем___8___6_1">#REF!</definedName>
    <definedName name="объем___8___8">#REF!</definedName>
    <definedName name="объем___8___8_1">#REF!</definedName>
    <definedName name="объем___8_1">#REF!</definedName>
    <definedName name="объем___8_1_1">#REF!</definedName>
    <definedName name="объем___8_1_1_1">#REF!</definedName>
    <definedName name="объем___8_3">#REF!</definedName>
    <definedName name="объем___8_3_1">#REF!</definedName>
    <definedName name="объем___8_5">#REF!</definedName>
    <definedName name="объем___8_5_1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0___0___0_1">#REF!</definedName>
    <definedName name="объем___9___0___0___0_1">#REF!</definedName>
    <definedName name="объем___9___0___0_1">#REF!</definedName>
    <definedName name="объем___9___0___5">#REF!</definedName>
    <definedName name="объем___9___0___5_1">#REF!</definedName>
    <definedName name="объем___9___0_1">#REF!</definedName>
    <definedName name="объем___9___0_5">#REF!</definedName>
    <definedName name="объем___9___0_5_1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5_1">#REF!</definedName>
    <definedName name="объем___9___6">#REF!</definedName>
    <definedName name="объем___9___8">#REF!</definedName>
    <definedName name="объем___9_1">#REF!</definedName>
    <definedName name="объем___9_1_1">#REF!</definedName>
    <definedName name="объем___9_1_1_1">#REF!</definedName>
    <definedName name="объем___9_3">#REF!</definedName>
    <definedName name="объем___9_3_1">#REF!</definedName>
    <definedName name="объем___9_5">#REF!</definedName>
    <definedName name="объем___9_5_1">#REF!</definedName>
    <definedName name="объем_1">NA()</definedName>
    <definedName name="объем_1_1">NA()</definedName>
    <definedName name="объем_3">NA()</definedName>
    <definedName name="объем_4">NA()</definedName>
    <definedName name="объем_5">NA()</definedName>
    <definedName name="объем1" localSheetId="6">#REF!</definedName>
    <definedName name="объем1" localSheetId="8">#REF!</definedName>
    <definedName name="объем1" localSheetId="9">#REF!</definedName>
    <definedName name="объем1">#REF!</definedName>
    <definedName name="ог" localSheetId="6" hidden="1">{#N/A,#N/A,TRUE,"Смета на пасс. обор. №1"}</definedName>
    <definedName name="ог" localSheetId="8" hidden="1">{#N/A,#N/A,TRUE,"Смета на пасс. обор. №1"}</definedName>
    <definedName name="ог" localSheetId="9" hidden="1">{#N/A,#N/A,TRUE,"Смета на пасс. обор. №1"}</definedName>
    <definedName name="ог" localSheetId="7" hidden="1">{#N/A,#N/A,TRUE,"Смета на пасс. обор. №1"}</definedName>
    <definedName name="ог" hidden="1">{#N/A,#N/A,TRUE,"Смета на пасс. обор. №1"}</definedName>
    <definedName name="ог_1" localSheetId="6" hidden="1">{#N/A,#N/A,TRUE,"Смета на пасс. обор. №1"}</definedName>
    <definedName name="ог_1" localSheetId="8" hidden="1">{#N/A,#N/A,TRUE,"Смета на пасс. обор. №1"}</definedName>
    <definedName name="ог_1" localSheetId="9" hidden="1">{#N/A,#N/A,TRUE,"Смета на пасс. обор. №1"}</definedName>
    <definedName name="ог_1" localSheetId="7" hidden="1">{#N/A,#N/A,TRUE,"Смета на пасс. обор. №1"}</definedName>
    <definedName name="ог_1" hidden="1">{#N/A,#N/A,TRUE,"Смета на пасс. обор. №1"}</definedName>
    <definedName name="ок" localSheetId="6">#REF!</definedName>
    <definedName name="ок" localSheetId="8">#REF!</definedName>
    <definedName name="ок" localSheetId="9">#REF!</definedName>
    <definedName name="ок">#REF!</definedName>
    <definedName name="ок_1" localSheetId="6">#REF!</definedName>
    <definedName name="ок_1" localSheetId="8">#REF!</definedName>
    <definedName name="ок_1" localSheetId="9">#REF!</definedName>
    <definedName name="ок_1">#REF!</definedName>
    <definedName name="Окончательно" localSheetId="6">#REF!</definedName>
    <definedName name="Окончательно" localSheetId="8">#REF!</definedName>
    <definedName name="Окончательно" localSheetId="9">#REF!</definedName>
    <definedName name="Окончательно">#REF!</definedName>
    <definedName name="олд" localSheetId="6" hidden="1">{#N/A,#N/A,TRUE,"Смета на пасс. обор. №1"}</definedName>
    <definedName name="олд" localSheetId="8" hidden="1">{#N/A,#N/A,TRUE,"Смета на пасс. обор. №1"}</definedName>
    <definedName name="олд" localSheetId="9" hidden="1">{#N/A,#N/A,TRUE,"Смета на пасс. обор. №1"}</definedName>
    <definedName name="олд" localSheetId="7" hidden="1">{#N/A,#N/A,TRUE,"Смета на пасс. обор. №1"}</definedName>
    <definedName name="олд" hidden="1">{#N/A,#N/A,TRUE,"Смета на пасс. обор. №1"}</definedName>
    <definedName name="олд_1" localSheetId="6" hidden="1">{#N/A,#N/A,TRUE,"Смета на пасс. обор. №1"}</definedName>
    <definedName name="олд_1" localSheetId="8" hidden="1">{#N/A,#N/A,TRUE,"Смета на пасс. обор. №1"}</definedName>
    <definedName name="олд_1" localSheetId="9" hidden="1">{#N/A,#N/A,TRUE,"Смета на пасс. обор. №1"}</definedName>
    <definedName name="олд_1" localSheetId="7" hidden="1">{#N/A,#N/A,TRUE,"Смета на пасс. обор. №1"}</definedName>
    <definedName name="олд_1" hidden="1">{#N/A,#N/A,TRUE,"Смета на пасс. обор. №1"}</definedName>
    <definedName name="олпрол" localSheetId="6">#REF!</definedName>
    <definedName name="олпрол" localSheetId="8">#REF!</definedName>
    <definedName name="олпрол" localSheetId="9">#REF!</definedName>
    <definedName name="олпрол" localSheetId="7">#REF!</definedName>
    <definedName name="олпрол">#REF!</definedName>
    <definedName name="олролрт" localSheetId="6">#REF!</definedName>
    <definedName name="олролрт" localSheetId="8">#REF!</definedName>
    <definedName name="олролрт" localSheetId="9">#REF!</definedName>
    <definedName name="олролрт" localSheetId="7">#REF!</definedName>
    <definedName name="олролрт">#REF!</definedName>
    <definedName name="ОЛЯ" localSheetId="6">#REF!</definedName>
    <definedName name="ОЛЯ" localSheetId="8">#REF!</definedName>
    <definedName name="ОЛЯ" localSheetId="9">#REF!</definedName>
    <definedName name="ОЛЯ" localSheetId="7">#REF!</definedName>
    <definedName name="ОЛЯ">#REF!</definedName>
    <definedName name="ооо">#REF!</definedName>
    <definedName name="ООО_НИИПРИИ___Севзапинжтехнология" localSheetId="6">#REF!</definedName>
    <definedName name="ООО_НИИПРИИ___Севзапинжтехнология">#REF!</definedName>
    <definedName name="оооо">#REF!</definedName>
    <definedName name="Опер">[33]Орг!$C$50:$C$86</definedName>
    <definedName name="орп" localSheetId="6" hidden="1">{#N/A,#N/A,TRUE,"Смета на пасс. обор. №1"}</definedName>
    <definedName name="орп" localSheetId="8" hidden="1">{#N/A,#N/A,TRUE,"Смета на пасс. обор. №1"}</definedName>
    <definedName name="орп" localSheetId="9" hidden="1">{#N/A,#N/A,TRUE,"Смета на пасс. обор. №1"}</definedName>
    <definedName name="орп" localSheetId="7" hidden="1">{#N/A,#N/A,TRUE,"Смета на пасс. обор. №1"}</definedName>
    <definedName name="орп" hidden="1">{#N/A,#N/A,TRUE,"Смета на пасс. обор. №1"}</definedName>
    <definedName name="орп_1" localSheetId="6" hidden="1">{#N/A,#N/A,TRUE,"Смета на пасс. обор. №1"}</definedName>
    <definedName name="орп_1" localSheetId="8" hidden="1">{#N/A,#N/A,TRUE,"Смета на пасс. обор. №1"}</definedName>
    <definedName name="орп_1" localSheetId="9" hidden="1">{#N/A,#N/A,TRUE,"Смета на пасс. обор. №1"}</definedName>
    <definedName name="орп_1" localSheetId="7" hidden="1">{#N/A,#N/A,TRUE,"Смета на пасс. обор. №1"}</definedName>
    <definedName name="орп_1" hidden="1">{#N/A,#N/A,TRUE,"Смета на пасс. обор. №1"}</definedName>
    <definedName name="Осн_Камер" localSheetId="6">#REF!</definedName>
    <definedName name="Осн_Камер" localSheetId="8">#REF!</definedName>
    <definedName name="Осн_Камер" localSheetId="9">#REF!</definedName>
    <definedName name="Осн_Камер" localSheetId="7">#REF!</definedName>
    <definedName name="Осн_Камер">#REF!</definedName>
    <definedName name="от" localSheetId="6" hidden="1">{#N/A,#N/A,TRUE,"Смета на пасс. обор. №1"}</definedName>
    <definedName name="от" localSheetId="8" hidden="1">{#N/A,#N/A,TRUE,"Смета на пасс. обор. №1"}</definedName>
    <definedName name="от" localSheetId="9" hidden="1">{#N/A,#N/A,TRUE,"Смета на пасс. обор. №1"}</definedName>
    <definedName name="от" localSheetId="7" hidden="1">{#N/A,#N/A,TRUE,"Смета на пасс. обор. №1"}</definedName>
    <definedName name="от" hidden="1">{#N/A,#N/A,TRUE,"Смета на пасс. обор. №1"}</definedName>
    <definedName name="от_1" localSheetId="6" hidden="1">{#N/A,#N/A,TRUE,"Смета на пасс. обор. №1"}</definedName>
    <definedName name="от_1" localSheetId="8" hidden="1">{#N/A,#N/A,TRUE,"Смета на пасс. обор. №1"}</definedName>
    <definedName name="от_1" localSheetId="9" hidden="1">{#N/A,#N/A,TRUE,"Смета на пасс. обор. №1"}</definedName>
    <definedName name="от_1" localSheetId="7" hidden="1">{#N/A,#N/A,TRUE,"Смета на пасс. обор. №1"}</definedName>
    <definedName name="от_1" hidden="1">{#N/A,#N/A,TRUE,"Смета на пасс. обор. №1"}</definedName>
    <definedName name="Отч_пож">[12]Коэфф!$B$6</definedName>
    <definedName name="Отчет" localSheetId="6">#REF!</definedName>
    <definedName name="Отчет" localSheetId="8">#REF!</definedName>
    <definedName name="Отчет" localSheetId="9">#REF!</definedName>
    <definedName name="Отчет" localSheetId="7">#REF!</definedName>
    <definedName name="Отчет">#REF!</definedName>
    <definedName name="п" localSheetId="6">#REF!</definedName>
    <definedName name="п" localSheetId="8">#REF!</definedName>
    <definedName name="п" localSheetId="9">#REF!</definedName>
    <definedName name="п" localSheetId="7">#REF!</definedName>
    <definedName name="п">#REF!</definedName>
    <definedName name="п_1" localSheetId="6">#REF!</definedName>
    <definedName name="п_1" localSheetId="8">#REF!</definedName>
    <definedName name="п_1" localSheetId="9">#REF!</definedName>
    <definedName name="п_1">#REF!</definedName>
    <definedName name="п1111111" localSheetId="7">#REF!</definedName>
    <definedName name="п1111111">#REF!</definedName>
    <definedName name="п45">#REF!</definedName>
    <definedName name="ПА3">#REF!</definedName>
    <definedName name="ПА4">#REF!</definedName>
    <definedName name="паша">#REF!</definedName>
    <definedName name="ПБ">#REF!</definedName>
    <definedName name="ПД">#REF!</definedName>
    <definedName name="ПереченьДолжностей">[34]Должности!$A$2:$A$31</definedName>
    <definedName name="ПЗ2" localSheetId="6">#REF!</definedName>
    <definedName name="ПЗ2" localSheetId="8">#REF!</definedName>
    <definedName name="ПЗ2" localSheetId="9">#REF!</definedName>
    <definedName name="ПЗ2" localSheetId="7">#REF!</definedName>
    <definedName name="ПЗ2">#REF!</definedName>
    <definedName name="пионер" localSheetId="6">#REF!</definedName>
    <definedName name="пионер" localSheetId="8">#REF!</definedName>
    <definedName name="пионер" localSheetId="9">#REF!</definedName>
    <definedName name="пионер" localSheetId="7">#REF!</definedName>
    <definedName name="пионер">#REF!</definedName>
    <definedName name="ПИР" localSheetId="8">#REF!</definedName>
    <definedName name="ПИР" localSheetId="9">#REF!</definedName>
    <definedName name="ПИР">#REF!</definedName>
    <definedName name="ПИСС_стац" localSheetId="7">#REF!</definedName>
    <definedName name="ПИСС_стац">#REF!</definedName>
    <definedName name="ПИСС_эксп">#REF!</definedName>
    <definedName name="Пкр">'[9]Лист опроса'!$B$41</definedName>
    <definedName name="план" localSheetId="7">[2]топография!#REF!</definedName>
    <definedName name="План">'[35]Смета 7'!$F$1</definedName>
    <definedName name="Площадь" localSheetId="6">#REF!</definedName>
    <definedName name="Площадь" localSheetId="8">#REF!</definedName>
    <definedName name="Площадь" localSheetId="9">#REF!</definedName>
    <definedName name="Площадь" localSheetId="7">#REF!</definedName>
    <definedName name="Площадь">#REF!</definedName>
    <definedName name="Площадь_1" localSheetId="6">#REF!</definedName>
    <definedName name="Площадь_1" localSheetId="8">#REF!</definedName>
    <definedName name="Площадь_1" localSheetId="9">#REF!</definedName>
    <definedName name="Площадь_1">#REF!</definedName>
    <definedName name="Площадь_нелинейных_объектов" localSheetId="6">#REF!</definedName>
    <definedName name="Площадь_нелинейных_объектов" localSheetId="8">#REF!</definedName>
    <definedName name="Площадь_нелинейных_объектов" localSheetId="9">#REF!</definedName>
    <definedName name="Площадь_нелинейных_объектов" localSheetId="7">#REF!</definedName>
    <definedName name="Площадь_нелинейных_объектов">#REF!</definedName>
    <definedName name="Площадь_нелинейных_объектов_1">#REF!</definedName>
    <definedName name="Площадь_планшетов" localSheetId="7">#REF!</definedName>
    <definedName name="Площадь_планшетов">#REF!</definedName>
    <definedName name="Площадь_планшетов_1">#REF!</definedName>
    <definedName name="пнр">#REF!</definedName>
    <definedName name="ПодрядДолжн">[24]ОбмОбслЗемОд!$F$67</definedName>
    <definedName name="ПодрядИмя">[24]ОбмОбслЗемОд!$H$69</definedName>
    <definedName name="Подрядчик">[24]ОбмОбслЗемОд!$A$7</definedName>
    <definedName name="Полевые" localSheetId="6">#REF!</definedName>
    <definedName name="Полевые" localSheetId="8">#REF!</definedName>
    <definedName name="Полевые" localSheetId="9">#REF!</definedName>
    <definedName name="Полевые">#REF!</definedName>
    <definedName name="Полно" localSheetId="6">#REF!</definedName>
    <definedName name="Полно" localSheetId="8">#REF!</definedName>
    <definedName name="Полно" localSheetId="9">#REF!</definedName>
    <definedName name="Полно">#REF!</definedName>
    <definedName name="попр" localSheetId="6">#REF!</definedName>
    <definedName name="попр" localSheetId="8">#REF!</definedName>
    <definedName name="попр" localSheetId="9">#REF!</definedName>
    <definedName name="попр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 localSheetId="6">#REF!</definedName>
    <definedName name="Поправочные_коэффициенты_по_письму_Госстроя_от_25.12.90___0" localSheetId="8">#REF!</definedName>
    <definedName name="Поправочные_коэффициенты_по_письму_Госстроя_от_25.12.90___0" localSheetId="9">#REF!</definedName>
    <definedName name="Поправочные_коэффициенты_по_письму_Госстроя_от_25.12.90___0" localSheetId="7">#REF!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 localSheetId="6">#REF!</definedName>
    <definedName name="Поправочные_коэффициенты_по_письму_Госстроя_от_25.12.90___0___0" localSheetId="8">#REF!</definedName>
    <definedName name="Поправочные_коэффициенты_по_письму_Госстроя_от_25.12.90___0___0" localSheetId="9">#REF!</definedName>
    <definedName name="Поправочные_коэффициенты_по_письму_Госстроя_от_25.12.90___0___0" localSheetId="7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 localSheetId="6">#REF!</definedName>
    <definedName name="Поправочные_коэффициенты_по_письму_Госстроя_от_25.12.90___0___0___0" localSheetId="8">#REF!</definedName>
    <definedName name="Поправочные_коэффициенты_по_письму_Госстроя_от_25.12.90___0___0___0" localSheetId="9">#REF!</definedName>
    <definedName name="Поправочные_коэффициенты_по_письму_Госстроя_от_25.12.90___0___0___0" localSheetId="7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__0_1">#REF!</definedName>
    <definedName name="Поправочные_коэффициенты_по_письму_Госстроя_от_25.12.90___0___0___0___0_1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1_1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__5_1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1_1">#REF!</definedName>
    <definedName name="Поправочные_коэффициенты_по_письму_Госстроя_от_25.12.90___0___0___0_1_1_1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0_5_1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1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2_1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1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1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5_1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1_1">#REF!</definedName>
    <definedName name="Поправочные_коэффициенты_по_письму_Госстроя_от_25.12.90___0___0_1_1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3_1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0_5_1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___0_1">#REF!</definedName>
    <definedName name="Поправочные_коэффициенты_по_письму_Госстроя_от_25.12.90___0___1_1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0_1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0___0_1">#REF!</definedName>
    <definedName name="Поправочные_коэффициенты_по_письму_Госстроя_от_25.12.90___0___2___0_1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__5_1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1_1">#REF!</definedName>
    <definedName name="Поправочные_коэффициенты_по_письму_Госстроя_от_25.12.90___0___2_1_1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3_1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2_5_1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0_1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1_1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__5_1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1_1">#REF!</definedName>
    <definedName name="Поправочные_коэффициенты_по_письму_Госстроя_от_25.12.90___0___3___0_1_1_1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0_5_1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__5_1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1_1">#REF!</definedName>
    <definedName name="Поправочные_коэффициенты_по_письму_Госстроя_от_25.12.90___0___3_1_1_1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3_5_1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0_1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__5_1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1_1">#REF!</definedName>
    <definedName name="Поправочные_коэффициенты_по_письму_Госстроя_от_25.12.90___0___4_1_1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3_1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4_5_1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1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1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1">#REF!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1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3_1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0_5_1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0___0_1">#REF!</definedName>
    <definedName name="Поправочные_коэффициенты_по_письму_Госстроя_от_25.12.90___1___0_1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1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1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__5_1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1_1">#REF!</definedName>
    <definedName name="Поправочные_коэффициенты_по_письму_Госстроя_от_25.12.90___1_1_1_1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_5_1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 localSheetId="6">#REF!</definedName>
    <definedName name="Поправочные_коэффициенты_по_письму_Госстроя_от_25.12.90___10___0___0" localSheetId="8">#REF!</definedName>
    <definedName name="Поправочные_коэффициенты_по_письму_Госстроя_от_25.12.90___10___0___0" localSheetId="9">#REF!</definedName>
    <definedName name="Поправочные_коэффициенты_по_письму_Госстроя_от_25.12.90___10___0___0" localSheetId="7">#REF!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 localSheetId="6">#REF!</definedName>
    <definedName name="Поправочные_коэффициенты_по_письму_Госстроя_от_25.12.90___10___0___0___0" localSheetId="8">#REF!</definedName>
    <definedName name="Поправочные_коэффициенты_по_письму_Госстроя_от_25.12.90___10___0___0___0" localSheetId="9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0___0_1" localSheetId="6">#REF!</definedName>
    <definedName name="Поправочные_коэффициенты_по_письму_Госстроя_от_25.12.90___10___0___0___0_1" localSheetId="8">#REF!</definedName>
    <definedName name="Поправочные_коэффициенты_по_письму_Госстроя_от_25.12.90___10___0___0___0_1" localSheetId="9">#REF!</definedName>
    <definedName name="Поправочные_коэффициенты_по_письму_Госстроя_от_25.12.90___10___0___0___0_1">#REF!</definedName>
    <definedName name="Поправочные_коэффициенты_по_письму_Госстроя_от_25.12.90___10___0___0_1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 localSheetId="6">#REF!</definedName>
    <definedName name="Поправочные_коэффициенты_по_письму_Госстроя_от_25.12.90___10___0_1" localSheetId="8">#REF!</definedName>
    <definedName name="Поправочные_коэффициенты_по_письму_Госстроя_от_25.12.90___10___0_1" localSheetId="9">#REF!</definedName>
    <definedName name="Поправочные_коэффициенты_по_письму_Госстроя_от_25.12.90___10___0_1">#REF!</definedName>
    <definedName name="Поправочные_коэффициенты_по_письму_Госстроя_от_25.12.90___10___0_1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 localSheetId="6">#REF!</definedName>
    <definedName name="Поправочные_коэффициенты_по_письму_Госстроя_от_25.12.90___10___1" localSheetId="8">#REF!</definedName>
    <definedName name="Поправочные_коэффициенты_по_письму_Госстроя_от_25.12.90___10___1" localSheetId="9">#REF!</definedName>
    <definedName name="Поправочные_коэффициенты_по_письму_Госстроя_от_25.12.90___10___1" localSheetId="7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 localSheetId="6">#REF!</definedName>
    <definedName name="Поправочные_коэффициенты_по_письму_Госстроя_от_25.12.90___10___10" localSheetId="8">#REF!</definedName>
    <definedName name="Поправочные_коэффициенты_по_письму_Госстроя_от_25.12.90___10___10" localSheetId="9">#REF!</definedName>
    <definedName name="Поправочные_коэффициенты_по_письму_Госстроя_от_25.12.90___10___10" localSheetId="7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 localSheetId="6">#REF!</definedName>
    <definedName name="Поправочные_коэффициенты_по_письму_Госстроя_от_25.12.90___10___12" localSheetId="8">#REF!</definedName>
    <definedName name="Поправочные_коэффициенты_по_письму_Госстроя_от_25.12.90___10___12" localSheetId="9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 localSheetId="6">#REF!</definedName>
    <definedName name="Поправочные_коэффициенты_по_письму_Госстроя_от_25.12.90___10___5" localSheetId="8">#REF!</definedName>
    <definedName name="Поправочные_коэффициенты_по_письму_Госстроя_от_25.12.90___10___5" localSheetId="9">#REF!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5_1" localSheetId="6">#REF!</definedName>
    <definedName name="Поправочные_коэффициенты_по_письму_Госстроя_от_25.12.90___10___5_1" localSheetId="8">#REF!</definedName>
    <definedName name="Поправочные_коэффициенты_по_письму_Госстроя_от_25.12.90___10___5_1" localSheetId="9">#REF!</definedName>
    <definedName name="Поправочные_коэффициенты_по_письму_Госстроя_от_25.12.90___10___5_1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1">NA()</definedName>
    <definedName name="Поправочные_коэффициенты_по_письму_Госстроя_от_25.12.90___10_3" localSheetId="6">#REF!</definedName>
    <definedName name="Поправочные_коэффициенты_по_письму_Госстроя_от_25.12.90___10_3" localSheetId="8">#REF!</definedName>
    <definedName name="Поправочные_коэффициенты_по_письму_Госстроя_от_25.12.90___10_3" localSheetId="9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3_1" localSheetId="6">#REF!</definedName>
    <definedName name="Поправочные_коэффициенты_по_письму_Госстроя_от_25.12.90___10_3_1" localSheetId="8">#REF!</definedName>
    <definedName name="Поправочные_коэффициенты_по_письму_Госстроя_от_25.12.90___10_3_1" localSheetId="9">#REF!</definedName>
    <definedName name="Поправочные_коэффициенты_по_письму_Госстроя_от_25.12.90___10_3_1">#REF!</definedName>
    <definedName name="Поправочные_коэффициенты_по_письму_Госстроя_от_25.12.90___10_5" localSheetId="6">#REF!</definedName>
    <definedName name="Поправочные_коэффициенты_по_письму_Госстроя_от_25.12.90___10_5" localSheetId="8">#REF!</definedName>
    <definedName name="Поправочные_коэффициенты_по_письму_Госстроя_от_25.12.90___10_5" localSheetId="9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0_5_1">#REF!</definedName>
    <definedName name="Поправочные_коэффициенты_по_письму_Госстроя_от_25.12.90___11" localSheetId="7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 localSheetId="6">#REF!</definedName>
    <definedName name="Поправочные_коэффициенты_по_письму_Госстроя_от_25.12.90___11___10" localSheetId="8">#REF!</definedName>
    <definedName name="Поправочные_коэффициенты_по_письму_Госстроя_от_25.12.90___11___10" localSheetId="9">#REF!</definedName>
    <definedName name="Поправочные_коэффициенты_по_письму_Госстроя_от_25.12.90___11___10" localSheetId="7">#REF!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 localSheetId="6">#REF!</definedName>
    <definedName name="Поправочные_коэффициенты_по_письму_Госстроя_от_25.12.90___11___2" localSheetId="8">#REF!</definedName>
    <definedName name="Поправочные_коэффициенты_по_письму_Госстроя_от_25.12.90___11___2" localSheetId="9">#REF!</definedName>
    <definedName name="Поправочные_коэффициенты_по_письму_Госстроя_от_25.12.90___11___2" localSheetId="7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 localSheetId="6">#REF!</definedName>
    <definedName name="Поправочные_коэффициенты_по_письму_Госстроя_от_25.12.90___11___4" localSheetId="8">#REF!</definedName>
    <definedName name="Поправочные_коэффициенты_по_письму_Госстроя_от_25.12.90___11___4" localSheetId="9">#REF!</definedName>
    <definedName name="Поправочные_коэффициенты_по_письму_Госстроя_от_25.12.90___11___4" localSheetId="7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1_1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 localSheetId="6">#REF!</definedName>
    <definedName name="Поправочные_коэффициенты_по_письму_Госстроя_от_25.12.90___2" localSheetId="8">#REF!</definedName>
    <definedName name="Поправочные_коэффициенты_по_письму_Госстроя_от_25.12.90___2" localSheetId="9">#REF!</definedName>
    <definedName name="Поправочные_коэффициенты_по_письму_Госстроя_от_25.12.90___2" localSheetId="7">#REF!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 localSheetId="6">#REF!</definedName>
    <definedName name="Поправочные_коэффициенты_по_письму_Госстроя_от_25.12.90___2___0" localSheetId="8">#REF!</definedName>
    <definedName name="Поправочные_коэффициенты_по_письму_Госстроя_от_25.12.90___2___0" localSheetId="9">#REF!</definedName>
    <definedName name="Поправочные_коэффициенты_по_письму_Госстроя_от_25.12.90___2___0" localSheetId="7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 localSheetId="6">#REF!</definedName>
    <definedName name="Поправочные_коэффициенты_по_письму_Госстроя_от_25.12.90___2___0___0" localSheetId="8">#REF!</definedName>
    <definedName name="Поправочные_коэффициенты_по_письму_Госстроя_от_25.12.90___2___0___0" localSheetId="9">#REF!</definedName>
    <definedName name="Поправочные_коэффициенты_по_письму_Госстроя_от_25.12.90___2___0___0" localSheetId="7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0___0_1">#REF!</definedName>
    <definedName name="Поправочные_коэффициенты_по_письму_Госстроя_от_25.12.90___2___0___0___0_1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1_1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__5_1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1_1">#REF!</definedName>
    <definedName name="Поправочные_коэффициенты_по_письму_Госстроя_от_25.12.90___2___0___0_1_1_1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0_5_1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1_1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5_1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1_1">#REF!</definedName>
    <definedName name="Поправочные_коэффициенты_по_письму_Госстроя_от_25.12.90___2___0_1_1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3_1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0_5_1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1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0_1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2_1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1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0_1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__5_1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1_1">#REF!</definedName>
    <definedName name="Поправочные_коэффициенты_по_письму_Госстроя_от_25.12.90___2___4_1_1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3_1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4_5_1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5_1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1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1">#REF!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1_1">#REF!</definedName>
    <definedName name="Поправочные_коэффициенты_по_письму_Госстроя_от_25.12.90___2_1_1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3_1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2_5_1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 localSheetId="6">#REF!</definedName>
    <definedName name="Поправочные_коэффициенты_по_письму_Госстроя_от_25.12.90___3___0___0___0" localSheetId="8">#REF!</definedName>
    <definedName name="Поправочные_коэффициенты_по_письму_Госстроя_от_25.12.90___3___0___0___0" localSheetId="9">#REF!</definedName>
    <definedName name="Поправочные_коэффициенты_по_письму_Госстроя_от_25.12.90___3___0___0___0">#REF!</definedName>
    <definedName name="Поправочные_коэффициенты_по_письму_Госстроя_от_25.12.90___3___0___0___0_1" localSheetId="6">#REF!</definedName>
    <definedName name="Поправочные_коэффициенты_по_письму_Госстроя_от_25.12.90___3___0___0___0_1" localSheetId="8">#REF!</definedName>
    <definedName name="Поправочные_коэффициенты_по_письму_Госстроя_от_25.12.90___3___0___0___0_1" localSheetId="9">#REF!</definedName>
    <definedName name="Поправочные_коэффициенты_по_письму_Госстроя_от_25.12.90___3___0___0___0_1">#REF!</definedName>
    <definedName name="Поправочные_коэффициенты_по_письму_Госстроя_от_25.12.90___3___0___0___1" localSheetId="6">#REF!</definedName>
    <definedName name="Поправочные_коэффициенты_по_письму_Госстроя_от_25.12.90___3___0___0___1" localSheetId="8">#REF!</definedName>
    <definedName name="Поправочные_коэффициенты_по_письму_Госстроя_от_25.12.90___3___0___0___1" localSheetId="9">#REF!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1_1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 localSheetId="6">#REF!</definedName>
    <definedName name="Поправочные_коэффициенты_по_письму_Госстроя_от_25.12.90___3___0___0_1" localSheetId="8">#REF!</definedName>
    <definedName name="Поправочные_коэффициенты_по_письму_Госстроя_от_25.12.90___3___0___0_1" localSheetId="9">#REF!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1_1" localSheetId="6">#REF!</definedName>
    <definedName name="Поправочные_коэффициенты_по_письму_Госстроя_от_25.12.90___3___0___0_1_1" localSheetId="8">#REF!</definedName>
    <definedName name="Поправочные_коэффициенты_по_письму_Госстроя_от_25.12.90___3___0___0_1_1" localSheetId="9">#REF!</definedName>
    <definedName name="Поправочные_коэффициенты_по_письму_Госстроя_от_25.12.90___3___0___0_1_1">#REF!</definedName>
    <definedName name="Поправочные_коэффициенты_по_письму_Госстроя_от_25.12.90___3___0___0_1_1_1" localSheetId="6">#REF!</definedName>
    <definedName name="Поправочные_коэффициенты_по_письму_Госстроя_от_25.12.90___3___0___0_1_1_1" localSheetId="8">#REF!</definedName>
    <definedName name="Поправочные_коэффициенты_по_письму_Госстроя_от_25.12.90___3___0___0_1_1_1" localSheetId="9">#REF!</definedName>
    <definedName name="Поправочные_коэффициенты_по_письму_Госстроя_от_25.12.90___3___0___0_1_1_1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 localSheetId="6">#REF!</definedName>
    <definedName name="Поправочные_коэффициенты_по_письму_Госстроя_от_25.12.90___3___0___1" localSheetId="8">#REF!</definedName>
    <definedName name="Поправочные_коэффициенты_по_письму_Госстроя_от_25.12.90___3___0___1" localSheetId="9">#REF!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1_1" localSheetId="6">#REF!</definedName>
    <definedName name="Поправочные_коэффициенты_по_письму_Госстроя_от_25.12.90___3___0___1_1" localSheetId="8">#REF!</definedName>
    <definedName name="Поправочные_коэффициенты_по_письму_Госстроя_от_25.12.90___3___0___1_1" localSheetId="9">#REF!</definedName>
    <definedName name="Поправочные_коэффициенты_по_письму_Госстроя_от_25.12.90___3___0___1_1">#REF!</definedName>
    <definedName name="Поправочные_коэффициенты_по_письму_Госстроя_от_25.12.90___3___0___2" localSheetId="6">#REF!</definedName>
    <definedName name="Поправочные_коэффициенты_по_письму_Госстроя_от_25.12.90___3___0___2" localSheetId="8">#REF!</definedName>
    <definedName name="Поправочные_коэффициенты_по_письму_Госстроя_от_25.12.90___3___0___2" localSheetId="9">#REF!</definedName>
    <definedName name="Поправочные_коэффициенты_по_письму_Госстроя_от_25.12.90___3___0___2" localSheetId="7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2_1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5" localSheetId="6">#REF!</definedName>
    <definedName name="Поправочные_коэффициенты_по_письму_Госстроя_от_25.12.90___3___0___5" localSheetId="8">#REF!</definedName>
    <definedName name="Поправочные_коэффициенты_по_письму_Госстроя_от_25.12.90___3___0___5" localSheetId="9">#REF!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__5_1" localSheetId="6">#REF!</definedName>
    <definedName name="Поправочные_коэффициенты_по_письму_Госстроя_от_25.12.90___3___0___5_1" localSheetId="8">#REF!</definedName>
    <definedName name="Поправочные_коэффициенты_по_письму_Госстроя_от_25.12.90___3___0___5_1" localSheetId="9">#REF!</definedName>
    <definedName name="Поправочные_коэффициенты_по_письму_Госстроя_от_25.12.90___3___0___5_1">#REF!</definedName>
    <definedName name="Поправочные_коэффициенты_по_письму_Госстроя_от_25.12.90___3___0_1" localSheetId="6">#REF!</definedName>
    <definedName name="Поправочные_коэффициенты_по_письму_Госстроя_от_25.12.90___3___0_1" localSheetId="8">#REF!</definedName>
    <definedName name="Поправочные_коэффициенты_по_письму_Госстроя_от_25.12.90___3___0_1" localSheetId="9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1_1">#REF!</definedName>
    <definedName name="Поправочные_коэффициенты_по_письму_Госстроя_от_25.12.90___3___0_1_1_1">#REF!</definedName>
    <definedName name="Поправочные_коэффициенты_по_письму_Госстроя_от_25.12.90___3___0_3">#REF!</definedName>
    <definedName name="Поправочные_коэффициенты_по_письму_Госстроя_от_25.12.90___3___0_3_1">#REF!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0_5_1">#REF!</definedName>
    <definedName name="Поправочные_коэффициенты_по_письму_Госстроя_от_25.12.90___3___10" localSheetId="7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 localSheetId="7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2_1">#REF!</definedName>
    <definedName name="Поправочные_коэффициенты_по_письму_Госстроя_от_25.12.90___3___3" localSheetId="7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3_1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5_1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1_1">#REF!</definedName>
    <definedName name="Поправочные_коэффициенты_по_письму_Госстроя_от_25.12.90___3_1_1_1">#REF!</definedName>
    <definedName name="Поправочные_коэффициенты_по_письму_Госстроя_от_25.12.90___3_3">NA()</definedName>
    <definedName name="Поправочные_коэффициенты_по_письму_Госстроя_от_25.12.90___3_5" localSheetId="6">#REF!</definedName>
    <definedName name="Поправочные_коэффициенты_по_письму_Госстроя_от_25.12.90___3_5" localSheetId="8">#REF!</definedName>
    <definedName name="Поправочные_коэффициенты_по_письму_Госстроя_от_25.12.90___3_5" localSheetId="9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3_5_1" localSheetId="6">#REF!</definedName>
    <definedName name="Поправочные_коэффициенты_по_письму_Госстроя_от_25.12.90___3_5_1" localSheetId="8">#REF!</definedName>
    <definedName name="Поправочные_коэффициенты_по_письму_Госстроя_от_25.12.90___3_5_1" localSheetId="9">#REF!</definedName>
    <definedName name="Поправочные_коэффициенты_по_письму_Госстроя_от_25.12.90___3_5_1">#REF!</definedName>
    <definedName name="Поправочные_коэффициенты_по_письму_Госстроя_от_25.12.90___4" localSheetId="6">#REF!</definedName>
    <definedName name="Поправочные_коэффициенты_по_письму_Госстроя_от_25.12.90___4" localSheetId="8">#REF!</definedName>
    <definedName name="Поправочные_коэффициенты_по_письму_Госстроя_от_25.12.90___4" localSheetId="9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 localSheetId="6">#REF!</definedName>
    <definedName name="Поправочные_коэффициенты_по_письму_Госстроя_от_25.12.90___4___0___0" localSheetId="8">#REF!</definedName>
    <definedName name="Поправочные_коэффициенты_по_письму_Госстроя_от_25.12.90___4___0___0" localSheetId="9">#REF!</definedName>
    <definedName name="Поправочные_коэффициенты_по_письму_Госстроя_от_25.12.90___4___0___0" localSheetId="7">#REF!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 localSheetId="6">#REF!</definedName>
    <definedName name="Поправочные_коэффициенты_по_письму_Госстроя_от_25.12.90___4___0___0___0" localSheetId="8">#REF!</definedName>
    <definedName name="Поправочные_коэффициенты_по_письму_Госстроя_от_25.12.90___4___0___0___0" localSheetId="9">#REF!</definedName>
    <definedName name="Поправочные_коэффициенты_по_письму_Госстроя_от_25.12.90___4___0___0___0" localSheetId="7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 localSheetId="6">#REF!</definedName>
    <definedName name="Поправочные_коэффициенты_по_письму_Госстроя_от_25.12.90___4___0___0___0___0" localSheetId="8">#REF!</definedName>
    <definedName name="Поправочные_коэффициенты_по_письму_Госстроя_от_25.12.90___4___0___0___0___0" localSheetId="9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0___0_1">#REF!</definedName>
    <definedName name="Поправочные_коэффициенты_по_письму_Госстроя_от_25.12.90___4___0___0___0_1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1_1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__5_1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1_1">#REF!</definedName>
    <definedName name="Поправочные_коэффициенты_по_письму_Госстроя_от_25.12.90___4___0___0_1_1_1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0_5_1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1_1">#REF!</definedName>
    <definedName name="Поправочные_коэффициенты_по_письму_Госстроя_от_25.12.90___4___0___2" localSheetId="7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2_1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1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1" localSheetId="6">#REF!</definedName>
    <definedName name="Поправочные_коэффициенты_по_письму_Госстроя_от_25.12.90___4___0_1" localSheetId="8">#REF!</definedName>
    <definedName name="Поправочные_коэффициенты_по_письму_Госстроя_от_25.12.90___4___0_1" localSheetId="9">#REF!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1_1" localSheetId="6">#REF!</definedName>
    <definedName name="Поправочные_коэффициенты_по_письму_Госстроя_от_25.12.90___4___0_1_1" localSheetId="8">#REF!</definedName>
    <definedName name="Поправочные_коэффициенты_по_письму_Госстроя_от_25.12.90___4___0_1_1" localSheetId="9">#REF!</definedName>
    <definedName name="Поправочные_коэффициенты_по_письму_Госстроя_от_25.12.90___4___0_1_1">#REF!</definedName>
    <definedName name="Поправочные_коэффициенты_по_письму_Госстроя_от_25.12.90___4___0_1_1_1" localSheetId="6">#REF!</definedName>
    <definedName name="Поправочные_коэффициенты_по_письму_Госстроя_от_25.12.90___4___0_1_1_1" localSheetId="8">#REF!</definedName>
    <definedName name="Поправочные_коэффициенты_по_письму_Госстроя_от_25.12.90___4___0_1_1_1" localSheetId="9">#REF!</definedName>
    <definedName name="Поправочные_коэффициенты_по_письму_Госстроя_от_25.12.90___4___0_1_1_1">#REF!</definedName>
    <definedName name="Поправочные_коэффициенты_по_письму_Госстроя_от_25.12.90___4___0_3">NA()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 localSheetId="6">#REF!</definedName>
    <definedName name="Поправочные_коэффициенты_по_письму_Госстроя_от_25.12.90___4___10" localSheetId="8">#REF!</definedName>
    <definedName name="Поправочные_коэффициенты_по_письму_Госстроя_от_25.12.90___4___10" localSheetId="9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0_1" localSheetId="6">#REF!</definedName>
    <definedName name="Поправочные_коэффициенты_по_письму_Госстроя_от_25.12.90___4___10_1" localSheetId="8">#REF!</definedName>
    <definedName name="Поправочные_коэффициенты_по_письму_Госстроя_от_25.12.90___4___10_1" localSheetId="9">#REF!</definedName>
    <definedName name="Поправочные_коэффициенты_по_письму_Госстроя_от_25.12.90___4___10_1">#REF!</definedName>
    <definedName name="Поправочные_коэффициенты_по_письму_Госстроя_от_25.12.90___4___12" localSheetId="6">#REF!</definedName>
    <definedName name="Поправочные_коэффициенты_по_письму_Госстроя_от_25.12.90___4___12" localSheetId="8">#REF!</definedName>
    <definedName name="Поправочные_коэффициенты_по_письму_Госстроя_от_25.12.90___4___12" localSheetId="9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2_1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0___0_1">#REF!</definedName>
    <definedName name="Поправочные_коэффициенты_по_письму_Госстроя_от_25.12.90___4___3___0_1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__5_1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1_1">#REF!</definedName>
    <definedName name="Поправочные_коэффициенты_по_письму_Госстроя_от_25.12.90___4___3_1_1_1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3_5_1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4_1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5_1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1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1">#REF!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1_1">NA()</definedName>
    <definedName name="Поправочные_коэффициенты_по_письму_Госстроя_от_25.12.90___4_3" localSheetId="6">#REF!</definedName>
    <definedName name="Поправочные_коэффициенты_по_письму_Госстроя_от_25.12.90___4_3" localSheetId="8">#REF!</definedName>
    <definedName name="Поправочные_коэффициенты_по_письму_Госстроя_от_25.12.90___4_3" localSheetId="9">#REF!</definedName>
    <definedName name="Поправочные_коэффициенты_по_письму_Госстроя_от_25.12.90___4_3">#REF!</definedName>
    <definedName name="Поправочные_коэффициенты_по_письму_Госстроя_от_25.12.90___4_3_1" localSheetId="6">#REF!</definedName>
    <definedName name="Поправочные_коэффициенты_по_письму_Госстроя_от_25.12.90___4_3_1" localSheetId="8">#REF!</definedName>
    <definedName name="Поправочные_коэффициенты_по_письму_Госстроя_от_25.12.90___4_3_1" localSheetId="9">#REF!</definedName>
    <definedName name="Поправочные_коэффициенты_по_письму_Госстроя_от_25.12.90___4_3_1">#REF!</definedName>
    <definedName name="Поправочные_коэффициенты_по_письму_Госстроя_от_25.12.90___4_5" localSheetId="6">#REF!</definedName>
    <definedName name="Поправочные_коэффициенты_по_письму_Госстроя_от_25.12.90___4_5" localSheetId="8">#REF!</definedName>
    <definedName name="Поправочные_коэффициенты_по_письму_Госстроя_от_25.12.90___4_5" localSheetId="9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4_5_1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 localSheetId="6">#REF!</definedName>
    <definedName name="Поправочные_коэффициенты_по_письму_Госстроя_от_25.12.90___5___0" localSheetId="8">#REF!</definedName>
    <definedName name="Поправочные_коэффициенты_по_письму_Госстроя_от_25.12.90___5___0" localSheetId="9">#REF!</definedName>
    <definedName name="Поправочные_коэффициенты_по_письму_Госстроя_от_25.12.90___5___0" localSheetId="7">#REF!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 localSheetId="6">#REF!</definedName>
    <definedName name="Поправочные_коэффициенты_по_письму_Госстроя_от_25.12.90___5___0___0" localSheetId="8">#REF!</definedName>
    <definedName name="Поправочные_коэффициенты_по_письму_Госстроя_от_25.12.90___5___0___0" localSheetId="9">#REF!</definedName>
    <definedName name="Поправочные_коэффициенты_по_письму_Госстроя_от_25.12.90___5___0___0" localSheetId="7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 localSheetId="6">#REF!</definedName>
    <definedName name="Поправочные_коэффициенты_по_письму_Госстроя_от_25.12.90___5___0___0___0" localSheetId="8">#REF!</definedName>
    <definedName name="Поправочные_коэффициенты_по_письму_Госстроя_от_25.12.90___5___0___0___0" localSheetId="9">#REF!</definedName>
    <definedName name="Поправочные_коэффициенты_по_письму_Госстроя_от_25.12.90___5___0___0___0" localSheetId="7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0___0___0_1">#REF!</definedName>
    <definedName name="Поправочные_коэффициенты_по_письму_Госстроя_от_25.12.90___5___0___0___0_1">#REF!</definedName>
    <definedName name="Поправочные_коэффициенты_по_письму_Госстроя_от_25.12.90___5___0___0_1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1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__5_1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1_1">#REF!</definedName>
    <definedName name="Поправочные_коэффициенты_по_письму_Госстроя_от_25.12.90___5___0_1_1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3_1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0_5_1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1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 localSheetId="6">#REF!</definedName>
    <definedName name="Поправочные_коэффициенты_по_письму_Госстроя_от_25.12.90___5_1" localSheetId="8">#REF!</definedName>
    <definedName name="Поправочные_коэффициенты_по_письму_Госстроя_от_25.12.90___5_1" localSheetId="9">#REF!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1_1" localSheetId="6">#REF!</definedName>
    <definedName name="Поправочные_коэффициенты_по_письму_Госстроя_от_25.12.90___5_1_1" localSheetId="8">#REF!</definedName>
    <definedName name="Поправочные_коэффициенты_по_письму_Госстроя_от_25.12.90___5_1_1" localSheetId="9">#REF!</definedName>
    <definedName name="Поправочные_коэффициенты_по_письму_Госстроя_от_25.12.90___5_1_1">#REF!</definedName>
    <definedName name="Поправочные_коэффициенты_по_письму_Госстроя_от_25.12.90___5_1_1_1" localSheetId="6">#REF!</definedName>
    <definedName name="Поправочные_коэффициенты_по_письму_Госстроя_от_25.12.90___5_1_1_1" localSheetId="8">#REF!</definedName>
    <definedName name="Поправочные_коэффициенты_по_письму_Госстроя_от_25.12.90___5_1_1_1" localSheetId="9">#REF!</definedName>
    <definedName name="Поправочные_коэффициенты_по_письму_Госстроя_от_25.12.90___5_1_1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 localSheetId="6">#REF!</definedName>
    <definedName name="Поправочные_коэффициенты_по_письму_Госстроя_от_25.12.90___6___0" localSheetId="8">#REF!</definedName>
    <definedName name="Поправочные_коэффициенты_по_письму_Госстроя_от_25.12.90___6___0" localSheetId="9">#REF!</definedName>
    <definedName name="Поправочные_коэффициенты_по_письму_Госстроя_от_25.12.90___6___0" localSheetId="7">#REF!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 localSheetId="6">#REF!</definedName>
    <definedName name="Поправочные_коэффициенты_по_письму_Госстроя_от_25.12.90___6___0___0" localSheetId="8">#REF!</definedName>
    <definedName name="Поправочные_коэффициенты_по_письму_Госстроя_от_25.12.90___6___0___0" localSheetId="9">#REF!</definedName>
    <definedName name="Поправочные_коэффициенты_по_письму_Госстроя_от_25.12.90___6___0___0" localSheetId="7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 localSheetId="6">#REF!</definedName>
    <definedName name="Поправочные_коэффициенты_по_письму_Госстроя_от_25.12.90___6___0___0___0" localSheetId="8">#REF!</definedName>
    <definedName name="Поправочные_коэффициенты_по_письму_Госстроя_от_25.12.90___6___0___0___0" localSheetId="9">#REF!</definedName>
    <definedName name="Поправочные_коэффициенты_по_письму_Госстроя_от_25.12.90___6___0___0___0" localSheetId="7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0___0___0_1">#REF!</definedName>
    <definedName name="Поправочные_коэффициенты_по_письму_Госстроя_от_25.12.90___6___0___0___0_1">#REF!</definedName>
    <definedName name="Поправочные_коэффициенты_по_письму_Госстроя_от_25.12.90___6___0___0_1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1_1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__5_1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1_1">#REF!</definedName>
    <definedName name="Поправочные_коэффициенты_по_письму_Госстроя_от_25.12.90___6___0_1_1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3_1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0_5_1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0_1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2_1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4_1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 localSheetId="6">#REF!</definedName>
    <definedName name="Поправочные_коэффициенты_по_письму_Госстроя_от_25.12.90___6___6" localSheetId="8">#REF!</definedName>
    <definedName name="Поправочные_коэффициенты_по_письму_Госстроя_от_25.12.90___6___6" localSheetId="9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1" localSheetId="6">#REF!</definedName>
    <definedName name="Поправочные_коэффициенты_по_письму_Госстроя_от_25.12.90___6___6_1" localSheetId="8">#REF!</definedName>
    <definedName name="Поправочные_коэффициенты_по_письму_Госстроя_от_25.12.90___6___6_1" localSheetId="9">#REF!</definedName>
    <definedName name="Поправочные_коэффициенты_по_письму_Госстроя_от_25.12.90___6___6_1">#REF!</definedName>
    <definedName name="Поправочные_коэффициенты_по_письму_Госстроя_от_25.12.90___6___8" localSheetId="6">#REF!</definedName>
    <definedName name="Поправочные_коэффициенты_по_письму_Госстроя_от_25.12.90___6___8" localSheetId="8">#REF!</definedName>
    <definedName name="Поправочные_коэффициенты_по_письму_Госстроя_от_25.12.90___6___8" localSheetId="9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1">#REF!</definedName>
    <definedName name="Поправочные_коэффициенты_по_письму_Госстроя_от_25.12.90___6_1">#REF!</definedName>
    <definedName name="Поправочные_коэффициенты_по_письму_Госстроя_от_25.12.90___6_1_1">#REF!</definedName>
    <definedName name="Поправочные_коэффициенты_по_письму_Госстроя_от_25.12.90___6_1_1_1">#REF!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3_1">#REF!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 localSheetId="6">#REF!</definedName>
    <definedName name="Поправочные_коэффициенты_по_письму_Госстроя_от_25.12.90___7" localSheetId="8">#REF!</definedName>
    <definedName name="Поправочные_коэффициенты_по_письму_Госстроя_от_25.12.90___7" localSheetId="9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 localSheetId="6">#REF!</definedName>
    <definedName name="Поправочные_коэффициенты_по_письму_Госстроя_от_25.12.90___7___0" localSheetId="8">#REF!</definedName>
    <definedName name="Поправочные_коэффициенты_по_письму_Госстроя_от_25.12.90___7___0" localSheetId="9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1" localSheetId="6">#REF!</definedName>
    <definedName name="Поправочные_коэффициенты_по_письму_Госстроя_от_25.12.90___7___0_1" localSheetId="8">#REF!</definedName>
    <definedName name="Поправочные_коэффициенты_по_письму_Госстроя_от_25.12.90___7___0_1" localSheetId="9">#REF!</definedName>
    <definedName name="Поправочные_коэффициенты_по_письму_Госстроя_от_25.12.90___7___0_1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7_1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0___0___0_1">#REF!</definedName>
    <definedName name="Поправочные_коэффициенты_по_письму_Госстроя_от_25.12.90___8___0___0___0_1">#REF!</definedName>
    <definedName name="Поправочные_коэффициенты_по_письму_Госстроя_от_25.12.90___8___0___0_1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1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__5_1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1_1">#REF!</definedName>
    <definedName name="Поправочные_коэффициенты_по_письму_Госстроя_от_25.12.90___8___0_1_1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3_1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0_5_1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0_1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2_1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4_1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5_1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1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1">#REF!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1_1">#REF!</definedName>
    <definedName name="Поправочные_коэффициенты_по_письму_Госстроя_от_25.12.90___8_1_1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3_1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8_5_1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0___0___0_1">#REF!</definedName>
    <definedName name="Поправочные_коэффициенты_по_письму_Госстроя_от_25.12.90___9___0___0___0_1">#REF!</definedName>
    <definedName name="Поправочные_коэффициенты_по_письму_Госстроя_от_25.12.90___9___0___0_1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__5_1">#REF!</definedName>
    <definedName name="Поправочные_коэффициенты_по_письму_Госстроя_от_25.12.90___9___0_1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0_5_1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5_1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1_1">#REF!</definedName>
    <definedName name="Поправочные_коэффициенты_по_письму_Госстроя_от_25.12.90___9_1_1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3_1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__9_5_1">#REF!</definedName>
    <definedName name="Поправочные_коэффициенты_по_письму_Госстроя_от_25.12.90_1">NA()</definedName>
    <definedName name="Поправочные_коэффициенты_по_письму_Госстроя_от_25.12.90_1_1" localSheetId="6">#REF!</definedName>
    <definedName name="Поправочные_коэффициенты_по_письму_Госстроя_от_25.12.90_1_1" localSheetId="8">#REF!</definedName>
    <definedName name="Поправочные_коэффициенты_по_письму_Госстроя_от_25.12.90_1_1" localSheetId="9">#REF!</definedName>
    <definedName name="Поправочные_коэффициенты_по_письму_Госстроя_от_25.12.90_1_1">#REF!</definedName>
    <definedName name="Поправочные_коэффициенты_по_письму_Госстроя_от_25.12.90_1_1_1" localSheetId="6">#REF!</definedName>
    <definedName name="Поправочные_коэффициенты_по_письму_Госстроя_от_25.12.90_1_1_1" localSheetId="8">#REF!</definedName>
    <definedName name="Поправочные_коэффициенты_по_письму_Госстроя_от_25.12.90_1_1_1" localSheetId="9">#REF!</definedName>
    <definedName name="Поправочные_коэффициенты_по_письму_Госстроя_от_25.12.90_1_1_1">#REF!</definedName>
    <definedName name="Поправочные_коэффициенты_по_письму_Госстроя_от_25.12.90_3">NA()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ор" localSheetId="6" hidden="1">{#N/A,#N/A,TRUE,"Смета на пасс. обор. №1"}</definedName>
    <definedName name="пор" localSheetId="8" hidden="1">{#N/A,#N/A,TRUE,"Смета на пасс. обор. №1"}</definedName>
    <definedName name="пор" localSheetId="9" hidden="1">{#N/A,#N/A,TRUE,"Смета на пасс. обор. №1"}</definedName>
    <definedName name="пор" localSheetId="7" hidden="1">{#N/A,#N/A,TRUE,"Смета на пасс. обор. №1"}</definedName>
    <definedName name="пор" hidden="1">{#N/A,#N/A,TRUE,"Смета на пасс. обор. №1"}</definedName>
    <definedName name="пор_1" localSheetId="6" hidden="1">{#N/A,#N/A,TRUE,"Смета на пасс. обор. №1"}</definedName>
    <definedName name="пор_1" localSheetId="8" hidden="1">{#N/A,#N/A,TRUE,"Смета на пасс. обор. №1"}</definedName>
    <definedName name="пор_1" localSheetId="9" hidden="1">{#N/A,#N/A,TRUE,"Смета на пасс. обор. №1"}</definedName>
    <definedName name="пор_1" localSheetId="7" hidden="1">{#N/A,#N/A,TRUE,"Смета на пасс. обор. №1"}</definedName>
    <definedName name="пор_1" hidden="1">{#N/A,#N/A,TRUE,"Смета на пасс. обор. №1"}</definedName>
    <definedName name="пояснит." localSheetId="6">#REF!</definedName>
    <definedName name="пояснит." localSheetId="8">#REF!</definedName>
    <definedName name="пояснит." localSheetId="9">#REF!</definedName>
    <definedName name="пояснит." localSheetId="7">#REF!</definedName>
    <definedName name="пояснит.">#REF!</definedName>
    <definedName name="ппп" localSheetId="6">#REF!</definedName>
    <definedName name="ппп" localSheetId="8">#REF!</definedName>
    <definedName name="ппп" localSheetId="9">#REF!</definedName>
    <definedName name="ппп" localSheetId="7">#REF!</definedName>
    <definedName name="ппп">#REF!</definedName>
    <definedName name="пппп" localSheetId="6">#REF!</definedName>
    <definedName name="пппп" localSheetId="8">#REF!</definedName>
    <definedName name="пппп" localSheetId="9">#REF!</definedName>
    <definedName name="пппп" localSheetId="7">#REF!</definedName>
    <definedName name="пппп">#REF!</definedName>
    <definedName name="пр" localSheetId="6">[2]топография!#REF!</definedName>
    <definedName name="пр" localSheetId="8">[2]топография!#REF!</definedName>
    <definedName name="пр" localSheetId="9">[2]топография!#REF!</definedName>
    <definedName name="пр" localSheetId="7">[2]топография!#REF!</definedName>
    <definedName name="пр">[2]топография!#REF!</definedName>
    <definedName name="про" localSheetId="6" hidden="1">{#N/A,#N/A,TRUE,"Смета на пасс. обор. №1"}</definedName>
    <definedName name="про" localSheetId="8" hidden="1">{#N/A,#N/A,TRUE,"Смета на пасс. обор. №1"}</definedName>
    <definedName name="про" localSheetId="9" hidden="1">{#N/A,#N/A,TRUE,"Смета на пасс. обор. №1"}</definedName>
    <definedName name="про" localSheetId="7" hidden="1">{#N/A,#N/A,TRUE,"Смета на пасс. обор. №1"}</definedName>
    <definedName name="про" hidden="1">{#N/A,#N/A,TRUE,"Смета на пасс. обор. №1"}</definedName>
    <definedName name="про_1" localSheetId="6" hidden="1">{#N/A,#N/A,TRUE,"Смета на пасс. обор. №1"}</definedName>
    <definedName name="про_1" localSheetId="8" hidden="1">{#N/A,#N/A,TRUE,"Смета на пасс. обор. №1"}</definedName>
    <definedName name="про_1" localSheetId="9" hidden="1">{#N/A,#N/A,TRUE,"Смета на пасс. обор. №1"}</definedName>
    <definedName name="про_1" localSheetId="7" hidden="1">{#N/A,#N/A,TRUE,"Смета на пасс. обор. №1"}</definedName>
    <definedName name="про_1" hidden="1">{#N/A,#N/A,TRUE,"Смета на пасс. обор. №1"}</definedName>
    <definedName name="пробная" localSheetId="6">#REF!</definedName>
    <definedName name="пробная" localSheetId="8">#REF!</definedName>
    <definedName name="пробная" localSheetId="9">#REF!</definedName>
    <definedName name="пробная" localSheetId="7">#REF!</definedName>
    <definedName name="пробная">#REF!</definedName>
    <definedName name="пробная_1" localSheetId="6">#REF!</definedName>
    <definedName name="пробная_1" localSheetId="8">#REF!</definedName>
    <definedName name="пробная_1" localSheetId="9">#REF!</definedName>
    <definedName name="пробная_1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6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8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9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7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ектные2">#REF!</definedName>
    <definedName name="прол" localSheetId="6" hidden="1">{#N/A,#N/A,TRUE,"Смета на пасс. обор. №1"}</definedName>
    <definedName name="прол" localSheetId="8" hidden="1">{#N/A,#N/A,TRUE,"Смета на пасс. обор. №1"}</definedName>
    <definedName name="прол" localSheetId="9" hidden="1">{#N/A,#N/A,TRUE,"Смета на пасс. обор. №1"}</definedName>
    <definedName name="прол" localSheetId="7" hidden="1">{#N/A,#N/A,TRUE,"Смета на пасс. обор. №1"}</definedName>
    <definedName name="прол" hidden="1">{#N/A,#N/A,TRUE,"Смета на пасс. обор. №1"}</definedName>
    <definedName name="пролдж" localSheetId="6" hidden="1">{#N/A,#N/A,TRUE,"Смета на пасс. обор. №1"}</definedName>
    <definedName name="пролдж" localSheetId="8" hidden="1">{#N/A,#N/A,TRUE,"Смета на пасс. обор. №1"}</definedName>
    <definedName name="пролдж" localSheetId="9" hidden="1">{#N/A,#N/A,TRUE,"Смета на пасс. обор. №1"}</definedName>
    <definedName name="пролдж" localSheetId="7" hidden="1">{#N/A,#N/A,TRUE,"Смета на пасс. обор. №1"}</definedName>
    <definedName name="пролдж" hidden="1">{#N/A,#N/A,TRUE,"Смета на пасс. обор. №1"}</definedName>
    <definedName name="пролдж_1" localSheetId="6" hidden="1">{#N/A,#N/A,TRUE,"Смета на пасс. обор. №1"}</definedName>
    <definedName name="пролдж_1" localSheetId="8" hidden="1">{#N/A,#N/A,TRUE,"Смета на пасс. обор. №1"}</definedName>
    <definedName name="пролдж_1" localSheetId="9" hidden="1">{#N/A,#N/A,TRUE,"Смета на пасс. обор. №1"}</definedName>
    <definedName name="пролдж_1" localSheetId="7" hidden="1">{#N/A,#N/A,TRUE,"Смета на пасс. обор. №1"}</definedName>
    <definedName name="пролдж_1" hidden="1">{#N/A,#N/A,TRUE,"Смета на пасс. обор. №1"}</definedName>
    <definedName name="промбез" localSheetId="6">[2]топография!#REF!</definedName>
    <definedName name="промбез" localSheetId="8">[2]топография!#REF!</definedName>
    <definedName name="промбез" localSheetId="7">[2]топография!#REF!</definedName>
    <definedName name="промбез">[2]топография!#REF!</definedName>
    <definedName name="Промбезоп" localSheetId="6">#REF!</definedName>
    <definedName name="Промбезоп" localSheetId="8">#REF!</definedName>
    <definedName name="Промбезоп" localSheetId="9">#REF!</definedName>
    <definedName name="Промбезоп" localSheetId="7">#REF!</definedName>
    <definedName name="Промбезоп">#REF!</definedName>
    <definedName name="Прот">'[9]Лист опроса'!$B$6</definedName>
    <definedName name="протоколРМВК" localSheetId="6">#REF!</definedName>
    <definedName name="протоколРМВК" localSheetId="8">#REF!</definedName>
    <definedName name="протоколРМВК" localSheetId="9">#REF!</definedName>
    <definedName name="протоколРМВК">#REF!</definedName>
    <definedName name="пуск" localSheetId="6">#REF!</definedName>
    <definedName name="пуск" localSheetId="8">#REF!</definedName>
    <definedName name="пуск" localSheetId="9">#REF!</definedName>
    <definedName name="пуск" localSheetId="7">#REF!</definedName>
    <definedName name="пуск">#REF!</definedName>
    <definedName name="р" localSheetId="6">#REF!</definedName>
    <definedName name="р" localSheetId="8">#REF!</definedName>
    <definedName name="р" localSheetId="9">#REF!</definedName>
    <definedName name="р" localSheetId="7">#REF!</definedName>
    <definedName name="р">#REF!</definedName>
    <definedName name="Расчёт1">'[36]Смета 7'!$F$1</definedName>
    <definedName name="ргл" localSheetId="6">#REF!</definedName>
    <definedName name="ргл" localSheetId="8">#REF!</definedName>
    <definedName name="ргл" localSheetId="9">#REF!</definedName>
    <definedName name="ргл" localSheetId="7">#REF!</definedName>
    <definedName name="ргл">#REF!</definedName>
    <definedName name="РД" localSheetId="6">#REF!</definedName>
    <definedName name="РД" localSheetId="8">#REF!</definedName>
    <definedName name="РД" localSheetId="9">#REF!</definedName>
    <definedName name="РД" localSheetId="7">#REF!</definedName>
    <definedName name="РД">#REF!</definedName>
    <definedName name="рек" localSheetId="6">#REF!</definedName>
    <definedName name="рек" localSheetId="8">#REF!</definedName>
    <definedName name="рек" localSheetId="9">#REF!</definedName>
    <definedName name="рек" localSheetId="7">#REF!</definedName>
    <definedName name="рек">#REF!</definedName>
    <definedName name="рига">'[37]СметаСводная снег'!$E$7</definedName>
    <definedName name="рл" localSheetId="6">[2]топография!#REF!</definedName>
    <definedName name="рл" localSheetId="8">[2]топография!#REF!</definedName>
    <definedName name="рл" localSheetId="9">[2]топография!#REF!</definedName>
    <definedName name="рл" localSheetId="7">[2]топография!#REF!</definedName>
    <definedName name="рл">[2]топография!#REF!</definedName>
    <definedName name="рол" localSheetId="6" hidden="1">{#N/A,#N/A,TRUE,"Смета на пасс. обор. №1"}</definedName>
    <definedName name="рол" localSheetId="8" hidden="1">{#N/A,#N/A,TRUE,"Смета на пасс. обор. №1"}</definedName>
    <definedName name="рол" localSheetId="9" hidden="1">{#N/A,#N/A,TRUE,"Смета на пасс. обор. №1"}</definedName>
    <definedName name="рол" localSheetId="7" hidden="1">{#N/A,#N/A,TRUE,"Смета на пасс. обор. №1"}</definedName>
    <definedName name="рол" hidden="1">{#N/A,#N/A,TRUE,"Смета на пасс. обор. №1"}</definedName>
    <definedName name="рол_1" localSheetId="6" hidden="1">{#N/A,#N/A,TRUE,"Смета на пасс. обор. №1"}</definedName>
    <definedName name="рол_1" localSheetId="8" hidden="1">{#N/A,#N/A,TRUE,"Смета на пасс. обор. №1"}</definedName>
    <definedName name="рол_1" localSheetId="9" hidden="1">{#N/A,#N/A,TRUE,"Смета на пасс. обор. №1"}</definedName>
    <definedName name="рол_1" localSheetId="7" hidden="1">{#N/A,#N/A,TRUE,"Смета на пасс. обор. №1"}</definedName>
    <definedName name="рол_1" hidden="1">{#N/A,#N/A,TRUE,"Смета на пасс. обор. №1"}</definedName>
    <definedName name="роло" localSheetId="6">#REF!</definedName>
    <definedName name="роло" localSheetId="8">#REF!</definedName>
    <definedName name="роло" localSheetId="9">#REF!</definedName>
    <definedName name="роло" localSheetId="7">#REF!</definedName>
    <definedName name="роло">#REF!</definedName>
    <definedName name="ропгнлпеглн" localSheetId="6">#REF!</definedName>
    <definedName name="ропгнлпеглн" localSheetId="8">#REF!</definedName>
    <definedName name="ропгнлпеглн" localSheetId="9">#REF!</definedName>
    <definedName name="ропгнлпеглн" localSheetId="7">#REF!</definedName>
    <definedName name="ропгнлпеглн">#REF!</definedName>
    <definedName name="рот" localSheetId="6">#REF!</definedName>
    <definedName name="рот" localSheetId="8">#REF!</definedName>
    <definedName name="рот" localSheetId="9">#REF!</definedName>
    <definedName name="рот" localSheetId="7">#REF!</definedName>
    <definedName name="рот">#REF!</definedName>
    <definedName name="рпв">#REF!</definedName>
    <definedName name="рр" localSheetId="6" hidden="1">{#N/A,#N/A,TRUE,"Смета на пасс. обор. №1"}</definedName>
    <definedName name="рр" localSheetId="8" hidden="1">{#N/A,#N/A,TRUE,"Смета на пасс. обор. №1"}</definedName>
    <definedName name="рр" localSheetId="9" hidden="1">{#N/A,#N/A,TRUE,"Смета на пасс. обор. №1"}</definedName>
    <definedName name="рр" localSheetId="7" hidden="1">{#N/A,#N/A,TRUE,"Смета на пасс. обор. №1"}</definedName>
    <definedName name="рр" hidden="1">{#N/A,#N/A,TRUE,"Смета на пасс. обор. №1"}</definedName>
    <definedName name="рр_1" localSheetId="6" hidden="1">{#N/A,#N/A,TRUE,"Смета на пасс. обор. №1"}</definedName>
    <definedName name="рр_1" localSheetId="8" hidden="1">{#N/A,#N/A,TRUE,"Смета на пасс. обор. №1"}</definedName>
    <definedName name="рр_1" localSheetId="9" hidden="1">{#N/A,#N/A,TRUE,"Смета на пасс. обор. №1"}</definedName>
    <definedName name="рр_1" localSheetId="7" hidden="1">{#N/A,#N/A,TRUE,"Смета на пасс. обор. №1"}</definedName>
    <definedName name="рр_1" hidden="1">{#N/A,#N/A,TRUE,"Смета на пасс. обор. №1"}</definedName>
    <definedName name="РРК" localSheetId="6">#REF!</definedName>
    <definedName name="РРК" localSheetId="8">#REF!</definedName>
    <definedName name="РРК" localSheetId="9">#REF!</definedName>
    <definedName name="РРК" localSheetId="7">#REF!</definedName>
    <definedName name="РРК">#REF!</definedName>
    <definedName name="РСЛ" localSheetId="6">#REF!</definedName>
    <definedName name="РСЛ" localSheetId="8">#REF!</definedName>
    <definedName name="РСЛ" localSheetId="9">#REF!</definedName>
    <definedName name="РСЛ" localSheetId="7">#REF!</definedName>
    <definedName name="РСЛ">#REF!</definedName>
    <definedName name="Руководитель" localSheetId="6">#REF!</definedName>
    <definedName name="Руководитель" localSheetId="8">#REF!</definedName>
    <definedName name="Руководитель" localSheetId="9">#REF!</definedName>
    <definedName name="Руководитель" localSheetId="7">#REF!</definedName>
    <definedName name="Руководитель">#REF!</definedName>
    <definedName name="Руководитель_1">#REF!</definedName>
    <definedName name="С" localSheetId="6" hidden="1">{#N/A,#N/A,FALSE,"Шаблон_Спец1"}</definedName>
    <definedName name="С" localSheetId="8" hidden="1">{#N/A,#N/A,FALSE,"Шаблон_Спец1"}</definedName>
    <definedName name="С" localSheetId="9" hidden="1">{#N/A,#N/A,FALSE,"Шаблон_Спец1"}</definedName>
    <definedName name="С" localSheetId="7" hidden="1">{#N/A,#N/A,FALSE,"Шаблон_Спец1"}</definedName>
    <definedName name="С" hidden="1">{#N/A,#N/A,FALSE,"Шаблон_Спец1"}</definedName>
    <definedName name="с_1" localSheetId="6" hidden="1">{#N/A,#N/A,TRUE,"Смета на пасс. обор. №1"}</definedName>
    <definedName name="с_1" localSheetId="8" hidden="1">{#N/A,#N/A,TRUE,"Смета на пасс. обор. №1"}</definedName>
    <definedName name="с_1" localSheetId="9" hidden="1">{#N/A,#N/A,TRUE,"Смета на пасс. обор. №1"}</definedName>
    <definedName name="с_1" localSheetId="7" hidden="1">{#N/A,#N/A,TRUE,"Смета на пасс. обор. №1"}</definedName>
    <definedName name="с_1" hidden="1">{#N/A,#N/A,TRUE,"Смета на пасс. обор. №1"}</definedName>
    <definedName name="с1" localSheetId="6">#REF!</definedName>
    <definedName name="с1" localSheetId="8">#REF!</definedName>
    <definedName name="с1" localSheetId="9">#REF!</definedName>
    <definedName name="с1" localSheetId="7">#REF!</definedName>
    <definedName name="с1">#REF!</definedName>
    <definedName name="с10" localSheetId="6">#REF!</definedName>
    <definedName name="с10" localSheetId="8">#REF!</definedName>
    <definedName name="с10" localSheetId="9">#REF!</definedName>
    <definedName name="с10" localSheetId="7">#REF!</definedName>
    <definedName name="с10">#REF!</definedName>
    <definedName name="с2" localSheetId="6">#REF!</definedName>
    <definedName name="с2" localSheetId="8">#REF!</definedName>
    <definedName name="с2" localSheetId="9">#REF!</definedName>
    <definedName name="с2" localSheetId="7">#REF!</definedName>
    <definedName name="с2">#REF!</definedName>
    <definedName name="с3" localSheetId="6">#REF!</definedName>
    <definedName name="с3">#REF!</definedName>
    <definedName name="с4" localSheetId="6">#REF!</definedName>
    <definedName name="с4">#REF!</definedName>
    <definedName name="с5" localSheetId="6">#REF!</definedName>
    <definedName name="с5">#REF!</definedName>
    <definedName name="с6" localSheetId="6">#REF!</definedName>
    <definedName name="с6">#REF!</definedName>
    <definedName name="с7" localSheetId="6">#REF!</definedName>
    <definedName name="с7">#REF!</definedName>
    <definedName name="с8" localSheetId="6">#REF!</definedName>
    <definedName name="с8">#REF!</definedName>
    <definedName name="с9" localSheetId="6">#REF!</definedName>
    <definedName name="с9">#REF!</definedName>
    <definedName name="сам" localSheetId="6" hidden="1">{#N/A,#N/A,TRUE,"Смета на пасс. обор. №1"}</definedName>
    <definedName name="сам" localSheetId="8" hidden="1">{#N/A,#N/A,TRUE,"Смета на пасс. обор. №1"}</definedName>
    <definedName name="сам" localSheetId="9" hidden="1">{#N/A,#N/A,TRUE,"Смета на пасс. обор. №1"}</definedName>
    <definedName name="сам" localSheetId="7" hidden="1">{#N/A,#N/A,TRUE,"Смета на пасс. обор. №1"}</definedName>
    <definedName name="сам" hidden="1">{#N/A,#N/A,TRUE,"Смета на пасс. обор. №1"}</definedName>
    <definedName name="сам_1" localSheetId="6" hidden="1">{#N/A,#N/A,TRUE,"Смета на пасс. обор. №1"}</definedName>
    <definedName name="сам_1" localSheetId="8" hidden="1">{#N/A,#N/A,TRUE,"Смета на пасс. обор. №1"}</definedName>
    <definedName name="сам_1" localSheetId="9" hidden="1">{#N/A,#N/A,TRUE,"Смета на пасс. обор. №1"}</definedName>
    <definedName name="сам_1" localSheetId="7" hidden="1">{#N/A,#N/A,TRUE,"Смета на пасс. обор. №1"}</definedName>
    <definedName name="сам_1" hidden="1">{#N/A,#N/A,TRUE,"Смета на пасс. обор. №1"}</definedName>
    <definedName name="СВ1" localSheetId="6">#REF!</definedName>
    <definedName name="СВ1" localSheetId="8">#REF!</definedName>
    <definedName name="СВ1" localSheetId="9">#REF!</definedName>
    <definedName name="СВ1" localSheetId="7">#REF!</definedName>
    <definedName name="СВ1">#REF!</definedName>
    <definedName name="Свод1" localSheetId="6">#REF!</definedName>
    <definedName name="Свод1" localSheetId="8">#REF!</definedName>
    <definedName name="Свод1" localSheetId="9">#REF!</definedName>
    <definedName name="свод1" localSheetId="7">[2]топография!#REF!</definedName>
    <definedName name="Свод1">#REF!</definedName>
    <definedName name="Сводная" localSheetId="6">#REF!</definedName>
    <definedName name="Сводная" localSheetId="8">#REF!</definedName>
    <definedName name="Сводная" localSheetId="9">#REF!</definedName>
    <definedName name="Сводная" localSheetId="7">#REF!</definedName>
    <definedName name="Сводная">#REF!</definedName>
    <definedName name="Сводная_новая1" localSheetId="7">#REF!</definedName>
    <definedName name="Сводная_новая1">#REF!</definedName>
    <definedName name="Сводная1">#REF!</definedName>
    <definedName name="Сводно_сметный_расчет">#REF!</definedName>
    <definedName name="Сводно_сметный_расчет_49">#REF!</definedName>
    <definedName name="Сводно_сметный_расчет_50">#REF!</definedName>
    <definedName name="Сводно_сметный_расчет_51">#REF!</definedName>
    <definedName name="Сводно_сметный_расчет_52">#REF!</definedName>
    <definedName name="Сводно_сметный_расчет_53">#REF!</definedName>
    <definedName name="Сводно_сметный_расчет_54">#REF!</definedName>
    <definedName name="сврд" localSheetId="6">[2]топография!#REF!</definedName>
    <definedName name="сврд" localSheetId="8">[2]топография!#REF!</definedName>
    <definedName name="сврд" localSheetId="7">[2]топография!#REF!</definedName>
    <definedName name="сврд">[2]топография!#REF!</definedName>
    <definedName name="СВсм">[10]Вспомогательный!$D$36</definedName>
    <definedName name="сев" localSheetId="6">#REF!</definedName>
    <definedName name="сев" localSheetId="8">#REF!</definedName>
    <definedName name="сев" localSheetId="9">#REF!</definedName>
    <definedName name="сев" localSheetId="7">#REF!</definedName>
    <definedName name="сев">#REF!</definedName>
    <definedName name="Север" localSheetId="6">#REF!</definedName>
    <definedName name="Север" localSheetId="8">#REF!</definedName>
    <definedName name="Север" localSheetId="9">#REF!</definedName>
    <definedName name="Север" localSheetId="7">#REF!</definedName>
    <definedName name="Север">#REF!</definedName>
    <definedName name="Семь" localSheetId="8">#REF!</definedName>
    <definedName name="Семь" localSheetId="9">#REF!</definedName>
    <definedName name="Семь">#REF!</definedName>
    <definedName name="СМ" localSheetId="7">#REF!</definedName>
    <definedName name="СМ">#REF!</definedName>
    <definedName name="см.расч.Ставрополь">#REF!</definedName>
    <definedName name="см.расч.Ставрополь_1">#REF!</definedName>
    <definedName name="см.расч.Ставрополь_2">#REF!</definedName>
    <definedName name="см.расч.Ставрополь_22">#REF!</definedName>
    <definedName name="см.расч.Ставрополь_49">#REF!</definedName>
    <definedName name="см.расч.Ставрополь_5">#REF!</definedName>
    <definedName name="см.расч.Ставрополь_50">#REF!</definedName>
    <definedName name="см.расч.Ставрополь_51">#REF!</definedName>
    <definedName name="см.расч.Ставрополь_52">#REF!</definedName>
    <definedName name="см.расч.Ставрополь_53">#REF!</definedName>
    <definedName name="см.расч.Ставрополь_54">#REF!</definedName>
    <definedName name="см.расчетАстрахань">#REF!</definedName>
    <definedName name="см.расчетАстрахань_1">#REF!</definedName>
    <definedName name="см.расчетАстрахань_2">#REF!</definedName>
    <definedName name="см.расчетАстрахань_22">#REF!</definedName>
    <definedName name="см.расчетАстрахань_49">#REF!</definedName>
    <definedName name="см.расчетАстрахань_5">#REF!</definedName>
    <definedName name="см.расчетАстрахань_50">#REF!</definedName>
    <definedName name="см.расчетАстрахань_51">#REF!</definedName>
    <definedName name="см.расчетАстрахань_52">#REF!</definedName>
    <definedName name="см.расчетАстрахань_53">#REF!</definedName>
    <definedName name="см.расчетАстрахань_54">#REF!</definedName>
    <definedName name="см.расчетМахачкала">#REF!</definedName>
    <definedName name="см.расчетМахачкала_1">#REF!</definedName>
    <definedName name="см.расчетМахачкала_2">#REF!</definedName>
    <definedName name="см.расчетМахачкала_22">#REF!</definedName>
    <definedName name="см.расчетМахачкала_49">#REF!</definedName>
    <definedName name="см.расчетМахачкала_5">#REF!</definedName>
    <definedName name="см.расчетМахачкала_50">#REF!</definedName>
    <definedName name="см.расчетМахачкала_51">#REF!</definedName>
    <definedName name="см.расчетМахачкала_52">#REF!</definedName>
    <definedName name="см.расчетМахачкала_53">#REF!</definedName>
    <definedName name="см.расчетМахачкала_54">#REF!</definedName>
    <definedName name="см.расчетН.Новгород">#REF!</definedName>
    <definedName name="см.расчетН.Новгород_1">#REF!</definedName>
    <definedName name="см.расчетН.Новгород_2">#REF!</definedName>
    <definedName name="см.расчетН.Новгород_22">#REF!</definedName>
    <definedName name="см.расчетН.Новгород_49">#REF!</definedName>
    <definedName name="см.расчетН.Новгород_5">#REF!</definedName>
    <definedName name="см.расчетН.Новгород_50">#REF!</definedName>
    <definedName name="см.расчетН.Новгород_51">#REF!</definedName>
    <definedName name="см.расчетН.Новгород_52">#REF!</definedName>
    <definedName name="см.расчетН.Новгород_53">#REF!</definedName>
    <definedName name="см.расчетН.Новгород_54">#REF!</definedName>
    <definedName name="см_1">#REF!</definedName>
    <definedName name="см_конк" localSheetId="6">#REF!</definedName>
    <definedName name="см_конк">#REF!</definedName>
    <definedName name="См6">'[38]Смета 7'!$F$1</definedName>
    <definedName name="Смет" localSheetId="6" hidden="1">{#N/A,#N/A,TRUE,"Смета на пасс. обор. №1"}</definedName>
    <definedName name="Смет" localSheetId="8" hidden="1">{#N/A,#N/A,TRUE,"Смета на пасс. обор. №1"}</definedName>
    <definedName name="Смет" localSheetId="9" hidden="1">{#N/A,#N/A,TRUE,"Смета на пасс. обор. №1"}</definedName>
    <definedName name="Смет" localSheetId="7" hidden="1">{#N/A,#N/A,TRUE,"Смета на пасс. обор. №1"}</definedName>
    <definedName name="Смет" hidden="1">{#N/A,#N/A,TRUE,"Смета на пасс. обор. №1"}</definedName>
    <definedName name="Смет_1" localSheetId="6" hidden="1">{#N/A,#N/A,TRUE,"Смета на пасс. обор. №1"}</definedName>
    <definedName name="Смет_1" localSheetId="8" hidden="1">{#N/A,#N/A,TRUE,"Смета на пасс. обор. №1"}</definedName>
    <definedName name="Смет_1" localSheetId="9" hidden="1">{#N/A,#N/A,TRUE,"Смета на пасс. обор. №1"}</definedName>
    <definedName name="Смет_1" localSheetId="7" hidden="1">{#N/A,#N/A,TRUE,"Смета на пасс. обор. №1"}</definedName>
    <definedName name="Смет_1" hidden="1">{#N/A,#N/A,TRUE,"Смета на пасс. обор. №1"}</definedName>
    <definedName name="смета" localSheetId="6" hidden="1">{#N/A,#N/A,TRUE,"Смета на пасс. обор. №1"}</definedName>
    <definedName name="смета" localSheetId="8" hidden="1">{#N/A,#N/A,TRUE,"Смета на пасс. обор. №1"}</definedName>
    <definedName name="смета" localSheetId="9" hidden="1">{#N/A,#N/A,TRUE,"Смета на пасс. обор. №1"}</definedName>
    <definedName name="смета" localSheetId="7" hidden="1">{#N/A,#N/A,TRUE,"Смета на пасс. обор. №1"}</definedName>
    <definedName name="смета" hidden="1">{#N/A,#N/A,TRUE,"Смета на пасс. обор. №1"}</definedName>
    <definedName name="смета_1" localSheetId="6" hidden="1">{#N/A,#N/A,TRUE,"Смета на пасс. обор. №1"}</definedName>
    <definedName name="смета_1" localSheetId="8" hidden="1">{#N/A,#N/A,TRUE,"Смета на пасс. обор. №1"}</definedName>
    <definedName name="смета_1" localSheetId="9" hidden="1">{#N/A,#N/A,TRUE,"Смета на пасс. обор. №1"}</definedName>
    <definedName name="смета_1" localSheetId="7" hidden="1">{#N/A,#N/A,TRUE,"Смета на пасс. обор. №1"}</definedName>
    <definedName name="смета_1" hidden="1">{#N/A,#N/A,TRUE,"Смета на пасс. обор. №1"}</definedName>
    <definedName name="Смета_2">'[36]Смета 7'!$F$1</definedName>
    <definedName name="смета1" localSheetId="6">#REF!</definedName>
    <definedName name="смета1" localSheetId="8">#REF!</definedName>
    <definedName name="смета1" localSheetId="9">#REF!</definedName>
    <definedName name="смета1" localSheetId="7">#REF!</definedName>
    <definedName name="смета1">#REF!</definedName>
    <definedName name="Смета11">'[39]Смета 7'!$F$1</definedName>
    <definedName name="Смета21">'[40]Смета 7'!$F$1</definedName>
    <definedName name="Смета3">[10]Вспомогательный!$D$78</definedName>
    <definedName name="сми" localSheetId="6">#REF!</definedName>
    <definedName name="сми" localSheetId="8">#REF!</definedName>
    <definedName name="сми" localSheetId="9">#REF!</definedName>
    <definedName name="сми" localSheetId="7">#REF!</definedName>
    <definedName name="сми">#REF!</definedName>
    <definedName name="Согласование" localSheetId="6">#REF!</definedName>
    <definedName name="Согласование" localSheetId="8">#REF!</definedName>
    <definedName name="Согласование" localSheetId="9">#REF!</definedName>
    <definedName name="Согласование" localSheetId="7">#REF!</definedName>
    <definedName name="Согласование">#REF!</definedName>
    <definedName name="Согласование_1" localSheetId="6">#REF!</definedName>
    <definedName name="Согласование_1" localSheetId="8">#REF!</definedName>
    <definedName name="Согласование_1" localSheetId="9">#REF!</definedName>
    <definedName name="Согласование_1">#REF!</definedName>
    <definedName name="содерж." localSheetId="7">#REF!</definedName>
    <definedName name="содерж.">#REF!</definedName>
    <definedName name="Содерж_Осн_Базы">#REF!</definedName>
    <definedName name="Составитель">#REF!</definedName>
    <definedName name="Составитель_1">#REF!</definedName>
    <definedName name="сп1" localSheetId="6">#REF!</definedName>
    <definedName name="сп1">#REF!</definedName>
    <definedName name="сп2" localSheetId="6">#REF!</definedName>
    <definedName name="сп2">#REF!</definedName>
    <definedName name="сс" localSheetId="6" hidden="1">{#N/A,#N/A,TRUE,"Смета на пасс. обор. №1"}</definedName>
    <definedName name="сс" localSheetId="8" hidden="1">{#N/A,#N/A,TRUE,"Смета на пасс. обор. №1"}</definedName>
    <definedName name="сс" localSheetId="9" hidden="1">{#N/A,#N/A,TRUE,"Смета на пасс. обор. №1"}</definedName>
    <definedName name="сс" localSheetId="7" hidden="1">{#N/A,#N/A,TRUE,"Смета на пасс. обор. №1"}</definedName>
    <definedName name="сс" hidden="1">{#N/A,#N/A,TRUE,"Смета на пасс. обор. №1"}</definedName>
    <definedName name="сс_1" localSheetId="6" hidden="1">{#N/A,#N/A,TRUE,"Смета на пасс. обор. №1"}</definedName>
    <definedName name="сс_1" localSheetId="8" hidden="1">{#N/A,#N/A,TRUE,"Смета на пасс. обор. №1"}</definedName>
    <definedName name="сс_1" localSheetId="9" hidden="1">{#N/A,#N/A,TRUE,"Смета на пасс. обор. №1"}</definedName>
    <definedName name="сс_1" localSheetId="7" hidden="1">{#N/A,#N/A,TRUE,"Смета на пасс. обор. №1"}</definedName>
    <definedName name="сс_1" hidden="1">{#N/A,#N/A,TRUE,"Смета на пасс. обор. №1"}</definedName>
    <definedName name="ссп" localSheetId="6" hidden="1">{#N/A,#N/A,TRUE,"Смета на пасс. обор. №1"}</definedName>
    <definedName name="ссп" localSheetId="8" hidden="1">{#N/A,#N/A,TRUE,"Смета на пасс. обор. №1"}</definedName>
    <definedName name="ссп" localSheetId="9" hidden="1">{#N/A,#N/A,TRUE,"Смета на пасс. обор. №1"}</definedName>
    <definedName name="ссп" localSheetId="7" hidden="1">{#N/A,#N/A,TRUE,"Смета на пасс. обор. №1"}</definedName>
    <definedName name="ссп" hidden="1">{#N/A,#N/A,TRUE,"Смета на пасс. обор. №1"}</definedName>
    <definedName name="ссп_1" localSheetId="6" hidden="1">{#N/A,#N/A,TRUE,"Смета на пасс. обор. №1"}</definedName>
    <definedName name="ссп_1" localSheetId="8" hidden="1">{#N/A,#N/A,TRUE,"Смета на пасс. обор. №1"}</definedName>
    <definedName name="ссп_1" localSheetId="9" hidden="1">{#N/A,#N/A,TRUE,"Смета на пасс. обор. №1"}</definedName>
    <definedName name="ссп_1" localSheetId="7" hidden="1">{#N/A,#N/A,TRUE,"Смета на пасс. обор. №1"}</definedName>
    <definedName name="ссп_1" hidden="1">{#N/A,#N/A,TRUE,"Смета на пасс. обор. №1"}</definedName>
    <definedName name="ССР" localSheetId="6">#REF!</definedName>
    <definedName name="ССР" localSheetId="8">#REF!</definedName>
    <definedName name="ССР" localSheetId="9">#REF!</definedName>
    <definedName name="ССР" localSheetId="7">#REF!</definedName>
    <definedName name="ССР">#REF!</definedName>
    <definedName name="ССР_ИИ_Д1_корр" localSheetId="6">#REF!</definedName>
    <definedName name="ССР_ИИ_Д1_корр" localSheetId="8">#REF!</definedName>
    <definedName name="ССР_ИИ_Д1_корр" localSheetId="9">#REF!</definedName>
    <definedName name="ССР_ИИ_Д1_корр" localSheetId="7">#REF!</definedName>
    <definedName name="ССР_ИИ_Д1_корр">#REF!</definedName>
    <definedName name="ссс" localSheetId="6">#REF!</definedName>
    <definedName name="ссс" localSheetId="8">#REF!</definedName>
    <definedName name="ссс" localSheetId="9">#REF!</definedName>
    <definedName name="ссс" localSheetId="7">#REF!</definedName>
    <definedName name="ссс">#REF!</definedName>
    <definedName name="ссср">#REF!</definedName>
    <definedName name="ссссс" localSheetId="6" hidden="1">{#N/A,#N/A,TRUE,"Смета на пасс. обор. №1"}</definedName>
    <definedName name="ссссс" localSheetId="8" hidden="1">{#N/A,#N/A,TRUE,"Смета на пасс. обор. №1"}</definedName>
    <definedName name="ссссс" localSheetId="9" hidden="1">{#N/A,#N/A,TRUE,"Смета на пасс. обор. №1"}</definedName>
    <definedName name="ссссс" localSheetId="7" hidden="1">{#N/A,#N/A,TRUE,"Смета на пасс. обор. №1"}</definedName>
    <definedName name="ссссс" hidden="1">{#N/A,#N/A,TRUE,"Смета на пасс. обор. №1"}</definedName>
    <definedName name="ссссс_1" localSheetId="6" hidden="1">{#N/A,#N/A,TRUE,"Смета на пасс. обор. №1"}</definedName>
    <definedName name="ссссс_1" localSheetId="8" hidden="1">{#N/A,#N/A,TRUE,"Смета на пасс. обор. №1"}</definedName>
    <definedName name="ссссс_1" localSheetId="9" hidden="1">{#N/A,#N/A,TRUE,"Смета на пасс. обор. №1"}</definedName>
    <definedName name="ссссс_1" localSheetId="7" hidden="1">{#N/A,#N/A,TRUE,"Смета на пасс. обор. №1"}</definedName>
    <definedName name="ссссс_1" hidden="1">{#N/A,#N/A,TRUE,"Смета на пасс. обор. №1"}</definedName>
    <definedName name="Ставрополь" localSheetId="6">#REF!</definedName>
    <definedName name="Ставрополь" localSheetId="8">#REF!</definedName>
    <definedName name="Ставрополь" localSheetId="9">#REF!</definedName>
    <definedName name="Ставрополь" localSheetId="7">#REF!</definedName>
    <definedName name="Ставрополь">#REF!</definedName>
    <definedName name="Ставрополь_1" localSheetId="6">#REF!</definedName>
    <definedName name="Ставрополь_1" localSheetId="8">#REF!</definedName>
    <definedName name="Ставрополь_1" localSheetId="9">#REF!</definedName>
    <definedName name="Ставрополь_1" localSheetId="7">#REF!</definedName>
    <definedName name="Ставрополь_1">#REF!</definedName>
    <definedName name="Ставрополь_2" localSheetId="6">#REF!</definedName>
    <definedName name="Ставрополь_2" localSheetId="8">#REF!</definedName>
    <definedName name="Ставрополь_2" localSheetId="9">#REF!</definedName>
    <definedName name="Ставрополь_2" localSheetId="7">#REF!</definedName>
    <definedName name="Ставрополь_2">#REF!</definedName>
    <definedName name="Ставрополь_22">#REF!</definedName>
    <definedName name="Ставрополь_49">#REF!</definedName>
    <definedName name="Ставрополь_5">#REF!</definedName>
    <definedName name="Ставрополь_50">#REF!</definedName>
    <definedName name="Ставрополь_51">#REF!</definedName>
    <definedName name="Ставрополь_52">#REF!</definedName>
    <definedName name="Ставрополь_53">#REF!</definedName>
    <definedName name="Ставрополь_54">#REF!</definedName>
    <definedName name="Станц10">'[9]Лист опроса'!$B$23</definedName>
    <definedName name="СтОф">NA()</definedName>
    <definedName name="СтОф_1">NA()</definedName>
    <definedName name="СтОф_2">NA()</definedName>
    <definedName name="СтПр">NA()</definedName>
    <definedName name="СтПр_1">NA()</definedName>
    <definedName name="СтПр_2">NA()</definedName>
    <definedName name="Стр10">'[9]Лист опроса'!$B$24</definedName>
    <definedName name="СтрАУ">'[9]Лист опроса'!$B$12</definedName>
    <definedName name="СтрДУ">'[9]Лист опроса'!$B$11</definedName>
    <definedName name="Стрелки">'[9]Лист опроса'!$B$10</definedName>
    <definedName name="Строительная_полоса" localSheetId="6">#REF!</definedName>
    <definedName name="Строительная_полоса" localSheetId="8">#REF!</definedName>
    <definedName name="Строительная_полоса" localSheetId="9">#REF!</definedName>
    <definedName name="Строительная_полоса" localSheetId="7">#REF!</definedName>
    <definedName name="Строительная_полоса">#REF!</definedName>
    <definedName name="Строительная_полоса_1" localSheetId="6">#REF!</definedName>
    <definedName name="Строительная_полоса_1" localSheetId="8">#REF!</definedName>
    <definedName name="Строительная_полоса_1" localSheetId="9">#REF!</definedName>
    <definedName name="Строительная_полоса_1">#REF!</definedName>
    <definedName name="структ." localSheetId="6">#REF!</definedName>
    <definedName name="структ." localSheetId="8">#REF!</definedName>
    <definedName name="структ." localSheetId="9">#REF!</definedName>
    <definedName name="структ." localSheetId="7">#REF!</definedName>
    <definedName name="структ.">#REF!</definedName>
    <definedName name="Сургут">NA()</definedName>
    <definedName name="сусусу" localSheetId="6" hidden="1">{#N/A,#N/A,TRUE,"Смета на пасс. обор. №1"}</definedName>
    <definedName name="сусусу" localSheetId="8" hidden="1">{#N/A,#N/A,TRUE,"Смета на пасс. обор. №1"}</definedName>
    <definedName name="сусусу" localSheetId="9" hidden="1">{#N/A,#N/A,TRUE,"Смета на пасс. обор. №1"}</definedName>
    <definedName name="сусусу" localSheetId="7" hidden="1">{#N/A,#N/A,TRUE,"Смета на пасс. обор. №1"}</definedName>
    <definedName name="сусусу" hidden="1">{#N/A,#N/A,TRUE,"Смета на пасс. обор. №1"}</definedName>
    <definedName name="сусусу_1" localSheetId="6" hidden="1">{#N/A,#N/A,TRUE,"Смета на пасс. обор. №1"}</definedName>
    <definedName name="сусусу_1" localSheetId="8" hidden="1">{#N/A,#N/A,TRUE,"Смета на пасс. обор. №1"}</definedName>
    <definedName name="сусусу_1" localSheetId="9" hidden="1">{#N/A,#N/A,TRUE,"Смета на пасс. обор. №1"}</definedName>
    <definedName name="сусусу_1" localSheetId="7" hidden="1">{#N/A,#N/A,TRUE,"Смета на пасс. обор. №1"}</definedName>
    <definedName name="сусусу_1" hidden="1">{#N/A,#N/A,TRUE,"Смета на пасс. обор. №1"}</definedName>
    <definedName name="Т5" localSheetId="6">#REF!</definedName>
    <definedName name="Т5" localSheetId="8">#REF!</definedName>
    <definedName name="Т5" localSheetId="9">#REF!</definedName>
    <definedName name="Т5" localSheetId="7">#REF!</definedName>
    <definedName name="Т5">#REF!</definedName>
    <definedName name="Т6" localSheetId="6">#REF!</definedName>
    <definedName name="Т6" localSheetId="8">#REF!</definedName>
    <definedName name="Т6" localSheetId="9">#REF!</definedName>
    <definedName name="Т6" localSheetId="7">#REF!</definedName>
    <definedName name="Т6">#REF!</definedName>
    <definedName name="тасс" localSheetId="6" hidden="1">{#N/A,#N/A,TRUE,"Смета на пасс. обор. №1"}</definedName>
    <definedName name="тасс" localSheetId="8" hidden="1">{#N/A,#N/A,TRUE,"Смета на пасс. обор. №1"}</definedName>
    <definedName name="тасс" localSheetId="9" hidden="1">{#N/A,#N/A,TRUE,"Смета на пасс. обор. №1"}</definedName>
    <definedName name="тасс" localSheetId="7" hidden="1">{#N/A,#N/A,TRUE,"Смета на пасс. обор. №1"}</definedName>
    <definedName name="тасс" hidden="1">{#N/A,#N/A,TRUE,"Смета на пасс. обор. №1"}</definedName>
    <definedName name="тасс_1" localSheetId="6" hidden="1">{#N/A,#N/A,TRUE,"Смета на пасс. обор. №1"}</definedName>
    <definedName name="тасс_1" localSheetId="8" hidden="1">{#N/A,#N/A,TRUE,"Смета на пасс. обор. №1"}</definedName>
    <definedName name="тасс_1" localSheetId="9" hidden="1">{#N/A,#N/A,TRUE,"Смета на пасс. обор. №1"}</definedName>
    <definedName name="тасс_1" localSheetId="7" hidden="1">{#N/A,#N/A,TRUE,"Смета на пасс. обор. №1"}</definedName>
    <definedName name="тасс_1" hidden="1">{#N/A,#N/A,TRUE,"Смета на пасс. обор. №1"}</definedName>
    <definedName name="ТекДата">[41]информация!$B$8</definedName>
    <definedName name="ТекДата_1">[42]информация!$B$8</definedName>
    <definedName name="ТекДата_2">[43]информация!$B$8</definedName>
    <definedName name="теодкккккккккккк" localSheetId="6">#REF!</definedName>
    <definedName name="теодкккккккккккк" localSheetId="8">#REF!</definedName>
    <definedName name="теодкккккккккккк" localSheetId="9">#REF!</definedName>
    <definedName name="теодкккккккккккк" localSheetId="7">#REF!</definedName>
    <definedName name="теодкккккккккккк">#REF!</definedName>
    <definedName name="ТолкоМашЛаб" localSheetId="6">[24]СмМашБур!#REF!</definedName>
    <definedName name="ТолкоМашЛаб" localSheetId="8">[24]СмМашБур!#REF!</definedName>
    <definedName name="ТолкоМашЛаб" localSheetId="9">[24]СмМашБур!#REF!</definedName>
    <definedName name="ТолкоМашЛаб">[24]СмМашБур!#REF!</definedName>
    <definedName name="ТолькоМашБур" localSheetId="6">[24]СмМашБур!#REF!</definedName>
    <definedName name="ТолькоМашБур" localSheetId="8">[24]СмМашБур!#REF!</definedName>
    <definedName name="ТолькоМашБур" localSheetId="9">[24]СмМашБур!#REF!</definedName>
    <definedName name="ТолькоМашБур">[24]СмМашБур!#REF!</definedName>
    <definedName name="ТолькоРучБур">[24]СмРучБур!#REF!</definedName>
    <definedName name="ТолькоРучЛаб">[24]СмРучБур!$K$39</definedName>
    <definedName name="топ1" localSheetId="6">#REF!</definedName>
    <definedName name="топ1" localSheetId="8">#REF!</definedName>
    <definedName name="топ1" localSheetId="9">#REF!</definedName>
    <definedName name="топ1" localSheetId="7">#REF!</definedName>
    <definedName name="топ1">#REF!</definedName>
    <definedName name="топ2" localSheetId="6">#REF!</definedName>
    <definedName name="топ2" localSheetId="8">#REF!</definedName>
    <definedName name="топ2" localSheetId="9">#REF!</definedName>
    <definedName name="топ2" localSheetId="7">#REF!</definedName>
    <definedName name="топ2">#REF!</definedName>
    <definedName name="топо" localSheetId="6">#REF!</definedName>
    <definedName name="топо" localSheetId="8">#REF!</definedName>
    <definedName name="топо" localSheetId="9">#REF!</definedName>
    <definedName name="топо">#REF!</definedName>
    <definedName name="топо_1">#REF!</definedName>
    <definedName name="топогр1">#REF!</definedName>
    <definedName name="топограф">#REF!</definedName>
    <definedName name="тор">#REF!</definedName>
    <definedName name="трп" localSheetId="6" hidden="1">{#N/A,#N/A,TRUE,"Смета на пасс. обор. №1"}</definedName>
    <definedName name="трп" localSheetId="8" hidden="1">{#N/A,#N/A,TRUE,"Смета на пасс. обор. №1"}</definedName>
    <definedName name="трп" localSheetId="9" hidden="1">{#N/A,#N/A,TRUE,"Смета на пасс. обор. №1"}</definedName>
    <definedName name="трп" localSheetId="7" hidden="1">{#N/A,#N/A,TRUE,"Смета на пасс. обор. №1"}</definedName>
    <definedName name="трп" hidden="1">{#N/A,#N/A,TRUE,"Смета на пасс. обор. №1"}</definedName>
    <definedName name="трп_1" localSheetId="6" hidden="1">{#N/A,#N/A,TRUE,"Смета на пасс. обор. №1"}</definedName>
    <definedName name="трп_1" localSheetId="8" hidden="1">{#N/A,#N/A,TRUE,"Смета на пасс. обор. №1"}</definedName>
    <definedName name="трп_1" localSheetId="9" hidden="1">{#N/A,#N/A,TRUE,"Смета на пасс. обор. №1"}</definedName>
    <definedName name="трп_1" localSheetId="7" hidden="1">{#N/A,#N/A,TRUE,"Смета на пасс. обор. №1"}</definedName>
    <definedName name="трп_1" hidden="1">{#N/A,#N/A,TRUE,"Смета на пасс. обор. №1"}</definedName>
    <definedName name="ТС1" localSheetId="6">#REF!</definedName>
    <definedName name="ТС1" localSheetId="8">#REF!</definedName>
    <definedName name="ТС1" localSheetId="9">#REF!</definedName>
    <definedName name="ТС1" localSheetId="7">#REF!</definedName>
    <definedName name="ТС1">#REF!</definedName>
    <definedName name="тыс" localSheetId="6">{0,"тысячz";1,"тысячаz";2,"тысячиz";5,"тысячz"}</definedName>
    <definedName name="тыс" localSheetId="8">{0,"тысячz";1,"тысячаz";2,"тысячиz";5,"тысячz"}</definedName>
    <definedName name="тыс" localSheetId="9">{0,"тысячz";1,"тысячаz";2,"тысячиz";5,"тысячz"}</definedName>
    <definedName name="тыс">{0,"тысячz";1,"тысячаz";2,"тысячиz";5,"тысячz"}</definedName>
    <definedName name="тьбю" localSheetId="6">#REF!</definedName>
    <definedName name="тьбю" localSheetId="8">#REF!</definedName>
    <definedName name="тьбю" localSheetId="9">#REF!</definedName>
    <definedName name="тьбю" localSheetId="7">#REF!</definedName>
    <definedName name="тьбю">#REF!</definedName>
    <definedName name="ТЭО" localSheetId="6">#REF!</definedName>
    <definedName name="ТЭО" localSheetId="8">#REF!</definedName>
    <definedName name="ТЭО" localSheetId="9">#REF!</definedName>
    <definedName name="ТЭО" localSheetId="7">#REF!</definedName>
    <definedName name="ТЭО">#REF!</definedName>
    <definedName name="ТЭО1" localSheetId="6">#REF!</definedName>
    <definedName name="ТЭО1" localSheetId="8">#REF!</definedName>
    <definedName name="ТЭО1" localSheetId="9">#REF!</definedName>
    <definedName name="ТЭО1">#REF!</definedName>
    <definedName name="ТЭО2">#REF!</definedName>
    <definedName name="ТЭОДКК">#REF!</definedName>
    <definedName name="ТЭОДККК">#REF!</definedName>
    <definedName name="ук" localSheetId="6" hidden="1">{#N/A,#N/A,TRUE,"Смета на пасс. обор. №1"}</definedName>
    <definedName name="ук" localSheetId="8" hidden="1">{#N/A,#N/A,TRUE,"Смета на пасс. обор. №1"}</definedName>
    <definedName name="ук" localSheetId="9" hidden="1">{#N/A,#N/A,TRUE,"Смета на пасс. обор. №1"}</definedName>
    <definedName name="ук" localSheetId="7" hidden="1">{#N/A,#N/A,TRUE,"Смета на пасс. обор. №1"}</definedName>
    <definedName name="ук" hidden="1">{#N/A,#N/A,TRUE,"Смета на пасс. обор. №1"}</definedName>
    <definedName name="ук_1" localSheetId="6" hidden="1">{#N/A,#N/A,TRUE,"Смета на пасс. обор. №1"}</definedName>
    <definedName name="ук_1" localSheetId="8" hidden="1">{#N/A,#N/A,TRUE,"Смета на пасс. обор. №1"}</definedName>
    <definedName name="ук_1" localSheetId="9" hidden="1">{#N/A,#N/A,TRUE,"Смета на пасс. обор. №1"}</definedName>
    <definedName name="ук_1" localSheetId="7" hidden="1">{#N/A,#N/A,TRUE,"Смета на пасс. обор. №1"}</definedName>
    <definedName name="ук_1" hidden="1">{#N/A,#N/A,TRUE,"Смета на пасс. обор. №1"}</definedName>
    <definedName name="уукк" localSheetId="6">#REF!</definedName>
    <definedName name="уукк" localSheetId="8">#REF!</definedName>
    <definedName name="уукк" localSheetId="9">#REF!</definedName>
    <definedName name="уукк">#REF!</definedName>
    <definedName name="ууу" localSheetId="6">#REF!</definedName>
    <definedName name="ууу" localSheetId="8">#REF!</definedName>
    <definedName name="ууу" localSheetId="9">#REF!</definedName>
    <definedName name="ууу">#REF!</definedName>
    <definedName name="уцуц" localSheetId="6">#REF!</definedName>
    <definedName name="уцуц" localSheetId="8">#REF!</definedName>
    <definedName name="уцуц" localSheetId="9">#REF!</definedName>
    <definedName name="уцуц" localSheetId="7">#REF!</definedName>
    <definedName name="уцуц">#REF!</definedName>
    <definedName name="Участок" localSheetId="7">#REF!</definedName>
    <definedName name="Участок">#REF!</definedName>
    <definedName name="Участок_1">#REF!</definedName>
    <definedName name="уы" localSheetId="6" hidden="1">{#N/A,#N/A,TRUE,"Смета на пасс. обор. №1"}</definedName>
    <definedName name="уы" localSheetId="8" hidden="1">{#N/A,#N/A,TRUE,"Смета на пасс. обор. №1"}</definedName>
    <definedName name="уы" localSheetId="9" hidden="1">{#N/A,#N/A,TRUE,"Смета на пасс. обор. №1"}</definedName>
    <definedName name="уы" localSheetId="7" hidden="1">{#N/A,#N/A,TRUE,"Смета на пасс. обор. №1"}</definedName>
    <definedName name="уы" hidden="1">{#N/A,#N/A,TRUE,"Смета на пасс. обор. №1"}</definedName>
    <definedName name="уы_1" localSheetId="6" hidden="1">{#N/A,#N/A,TRUE,"Смета на пасс. обор. №1"}</definedName>
    <definedName name="уы_1" localSheetId="8" hidden="1">{#N/A,#N/A,TRUE,"Смета на пасс. обор. №1"}</definedName>
    <definedName name="уы_1" localSheetId="9" hidden="1">{#N/A,#N/A,TRUE,"Смета на пасс. обор. №1"}</definedName>
    <definedName name="уы_1" localSheetId="7" hidden="1">{#N/A,#N/A,TRUE,"Смета на пасс. обор. №1"}</definedName>
    <definedName name="уы_1" hidden="1">{#N/A,#N/A,TRUE,"Смета на пасс. обор. №1"}</definedName>
    <definedName name="ф" localSheetId="6" hidden="1">{#N/A,#N/A,TRUE,"Смета на пасс. обор. №1"}</definedName>
    <definedName name="ф" localSheetId="8" hidden="1">{#N/A,#N/A,TRUE,"Смета на пасс. обор. №1"}</definedName>
    <definedName name="ф" localSheetId="9" hidden="1">{#N/A,#N/A,TRUE,"Смета на пасс. обор. №1"}</definedName>
    <definedName name="ф" localSheetId="7" hidden="1">{#N/A,#N/A,TRUE,"Смета на пасс. обор. №1"}</definedName>
    <definedName name="ф" hidden="1">{#N/A,#N/A,TRUE,"Смета на пасс. обор. №1"}</definedName>
    <definedName name="ф_1" localSheetId="6" hidden="1">{#N/A,#N/A,TRUE,"Смета на пасс. обор. №1"}</definedName>
    <definedName name="ф_1" localSheetId="8" hidden="1">{#N/A,#N/A,TRUE,"Смета на пасс. обор. №1"}</definedName>
    <definedName name="ф_1" localSheetId="9" hidden="1">{#N/A,#N/A,TRUE,"Смета на пасс. обор. №1"}</definedName>
    <definedName name="ф_1" localSheetId="7" hidden="1">{#N/A,#N/A,TRUE,"Смета на пасс. обор. №1"}</definedName>
    <definedName name="ф_1" hidden="1">{#N/A,#N/A,TRUE,"Смета на пасс. обор. №1"}</definedName>
    <definedName name="ффыв" localSheetId="6">#REF!</definedName>
    <definedName name="ффыв" localSheetId="8">#REF!</definedName>
    <definedName name="ффыв" localSheetId="9">#REF!</definedName>
    <definedName name="ффыв" localSheetId="7">#REF!</definedName>
    <definedName name="ффыв">#REF!</definedName>
    <definedName name="фы" localSheetId="6">[2]топография!#REF!</definedName>
    <definedName name="фы" localSheetId="8">[2]топография!#REF!</definedName>
    <definedName name="фы">[2]топография!#REF!</definedName>
    <definedName name="фыв" localSheetId="6" hidden="1">{#N/A,#N/A,TRUE,"Смета на пасс. обор. №1"}</definedName>
    <definedName name="фыв" localSheetId="8" hidden="1">{#N/A,#N/A,TRUE,"Смета на пасс. обор. №1"}</definedName>
    <definedName name="фыв" localSheetId="9" hidden="1">{#N/A,#N/A,TRUE,"Смета на пасс. обор. №1"}</definedName>
    <definedName name="фыв" localSheetId="7" hidden="1">{#N/A,#N/A,TRUE,"Смета на пасс. обор. №1"}</definedName>
    <definedName name="фыв" hidden="1">{#N/A,#N/A,TRUE,"Смета на пасс. обор. №1"}</definedName>
    <definedName name="фыв_1" localSheetId="6" hidden="1">{#N/A,#N/A,TRUE,"Смета на пасс. обор. №1"}</definedName>
    <definedName name="фыв_1" localSheetId="8" hidden="1">{#N/A,#N/A,TRUE,"Смета на пасс. обор. №1"}</definedName>
    <definedName name="фыв_1" localSheetId="9" hidden="1">{#N/A,#N/A,TRUE,"Смета на пасс. обор. №1"}</definedName>
    <definedName name="фыв_1" localSheetId="7" hidden="1">{#N/A,#N/A,TRUE,"Смета на пасс. обор. №1"}</definedName>
    <definedName name="фыв_1" hidden="1">{#N/A,#N/A,TRUE,"Смета на пасс. обор. №1"}</definedName>
    <definedName name="хэ" localSheetId="6" hidden="1">{#N/A,#N/A,TRUE,"Смета на пасс. обор. №1"}</definedName>
    <definedName name="хэ" localSheetId="8" hidden="1">{#N/A,#N/A,TRUE,"Смета на пасс. обор. №1"}</definedName>
    <definedName name="хэ" localSheetId="9" hidden="1">{#N/A,#N/A,TRUE,"Смета на пасс. обор. №1"}</definedName>
    <definedName name="хэ" localSheetId="7" hidden="1">{#N/A,#N/A,TRUE,"Смета на пасс. обор. №1"}</definedName>
    <definedName name="хэ" hidden="1">{#N/A,#N/A,TRUE,"Смета на пасс. обор. №1"}</definedName>
    <definedName name="хэ_1" localSheetId="6" hidden="1">{#N/A,#N/A,TRUE,"Смета на пасс. обор. №1"}</definedName>
    <definedName name="хэ_1" localSheetId="8" hidden="1">{#N/A,#N/A,TRUE,"Смета на пасс. обор. №1"}</definedName>
    <definedName name="хэ_1" localSheetId="9" hidden="1">{#N/A,#N/A,TRUE,"Смета на пасс. обор. №1"}</definedName>
    <definedName name="хэ_1" localSheetId="7" hidden="1">{#N/A,#N/A,TRUE,"Смета на пасс. обор. №1"}</definedName>
    <definedName name="хэ_1" hidden="1">{#N/A,#N/A,TRUE,"Смета на пасс. обор. №1"}</definedName>
    <definedName name="цвет" localSheetId="6" hidden="1">{#N/A,#N/A,TRUE,"Смета на пасс. обор. №1"}</definedName>
    <definedName name="цвет" localSheetId="8" hidden="1">{#N/A,#N/A,TRUE,"Смета на пасс. обор. №1"}</definedName>
    <definedName name="цвет" localSheetId="9" hidden="1">{#N/A,#N/A,TRUE,"Смета на пасс. обор. №1"}</definedName>
    <definedName name="цвет" localSheetId="7" hidden="1">{#N/A,#N/A,TRUE,"Смета на пасс. обор. №1"}</definedName>
    <definedName name="цвет" hidden="1">{#N/A,#N/A,TRUE,"Смета на пасс. обор. №1"}</definedName>
    <definedName name="цвет_1" localSheetId="6" hidden="1">{#N/A,#N/A,TRUE,"Смета на пасс. обор. №1"}</definedName>
    <definedName name="цвет_1" localSheetId="8" hidden="1">{#N/A,#N/A,TRUE,"Смета на пасс. обор. №1"}</definedName>
    <definedName name="цвет_1" localSheetId="9" hidden="1">{#N/A,#N/A,TRUE,"Смета на пасс. обор. №1"}</definedName>
    <definedName name="цвет_1" localSheetId="7" hidden="1">{#N/A,#N/A,TRUE,"Смета на пасс. обор. №1"}</definedName>
    <definedName name="цвет_1" hidden="1">{#N/A,#N/A,TRUE,"Смета на пасс. обор. №1"}</definedName>
    <definedName name="цена">#N/A</definedName>
    <definedName name="цена___0" localSheetId="6">#REF!</definedName>
    <definedName name="цена___0" localSheetId="8">#REF!</definedName>
    <definedName name="цена___0" localSheetId="9">#REF!</definedName>
    <definedName name="цена___0" localSheetId="7">#REF!</definedName>
    <definedName name="цена___0">#REF!</definedName>
    <definedName name="цена___0___0" localSheetId="6">#REF!</definedName>
    <definedName name="цена___0___0" localSheetId="8">#REF!</definedName>
    <definedName name="цена___0___0" localSheetId="9">#REF!</definedName>
    <definedName name="цена___0___0" localSheetId="7">#REF!</definedName>
    <definedName name="цена___0___0">#REF!</definedName>
    <definedName name="цена___0___0___0" localSheetId="6">#REF!</definedName>
    <definedName name="цена___0___0___0" localSheetId="8">#REF!</definedName>
    <definedName name="цена___0___0___0" localSheetId="9">#REF!</definedName>
    <definedName name="цена___0___0___0" localSheetId="7">#REF!</definedName>
    <definedName name="цена___0___0___0">#REF!</definedName>
    <definedName name="цена___0___0___0___0">#REF!</definedName>
    <definedName name="цена___0___0___0___0___0">#REF!</definedName>
    <definedName name="цена___0___0___0___0___0_1">#REF!</definedName>
    <definedName name="цена___0___0___0___0_1">#REF!</definedName>
    <definedName name="цена___0___0___0___1">#REF!</definedName>
    <definedName name="цена___0___0___0___1_1">#REF!</definedName>
    <definedName name="цена___0___0___0___5">#REF!</definedName>
    <definedName name="цена___0___0___0___5_1">#REF!</definedName>
    <definedName name="цена___0___0___0_1">#REF!</definedName>
    <definedName name="цена___0___0___0_1_1">#REF!</definedName>
    <definedName name="цена___0___0___0_1_1_1">#REF!</definedName>
    <definedName name="цена___0___0___0_5">#REF!</definedName>
    <definedName name="цена___0___0___0_5_1">#REF!</definedName>
    <definedName name="цена___0___0___1">#REF!</definedName>
    <definedName name="цена___0___0___1_1">#REF!</definedName>
    <definedName name="цена___0___0___2">#REF!</definedName>
    <definedName name="цена___0___0___2_1">#REF!</definedName>
    <definedName name="цена___0___0___3">#REF!</definedName>
    <definedName name="цена___0___0___3_1">#REF!</definedName>
    <definedName name="цена___0___0___4">#REF!</definedName>
    <definedName name="цена___0___0___4_1">#REF!</definedName>
    <definedName name="цена___0___0___5">#REF!</definedName>
    <definedName name="цена___0___0___5_1">#REF!</definedName>
    <definedName name="цена___0___0_1">#REF!</definedName>
    <definedName name="цена___0___0_1_1">#REF!</definedName>
    <definedName name="цена___0___0_1_1_1">#REF!</definedName>
    <definedName name="цена___0___0_3">#REF!</definedName>
    <definedName name="цена___0___0_3_1">#REF!</definedName>
    <definedName name="цена___0___0_5">#REF!</definedName>
    <definedName name="цена___0___0_5_1">#REF!</definedName>
    <definedName name="цена___0___1">#REF!</definedName>
    <definedName name="цена___0___1___0">#REF!</definedName>
    <definedName name="цена___0___1___0_1">#REF!</definedName>
    <definedName name="цена___0___1_1">#REF!</definedName>
    <definedName name="цена___0___10">#REF!</definedName>
    <definedName name="цена___0___10_1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0___0_1">#REF!</definedName>
    <definedName name="цена___0___2___0_1">#REF!</definedName>
    <definedName name="цена___0___2___5">#REF!</definedName>
    <definedName name="цена___0___2___5_1">#REF!</definedName>
    <definedName name="цена___0___2_1">#REF!</definedName>
    <definedName name="цена___0___2_1_1">#REF!</definedName>
    <definedName name="цена___0___2_1_1_1">#REF!</definedName>
    <definedName name="цена___0___2_3">#REF!</definedName>
    <definedName name="цена___0___2_3_1">#REF!</definedName>
    <definedName name="цена___0___2_5">#REF!</definedName>
    <definedName name="цена___0___2_5_1">#REF!</definedName>
    <definedName name="цена___0___3">#REF!</definedName>
    <definedName name="цена___0___3___0">#REF!</definedName>
    <definedName name="цена___0___3___0_1">#REF!</definedName>
    <definedName name="цена___0___3___5">#REF!</definedName>
    <definedName name="цена___0___3___5_1">#REF!</definedName>
    <definedName name="цена___0___3_1">#REF!</definedName>
    <definedName name="цена___0___3_1_1">#REF!</definedName>
    <definedName name="цена___0___3_1_1_1">#REF!</definedName>
    <definedName name="цена___0___3_5">#REF!</definedName>
    <definedName name="цена___0___3_5_1">#REF!</definedName>
    <definedName name="цена___0___4">#REF!</definedName>
    <definedName name="цена___0___4___0">#REF!</definedName>
    <definedName name="цена___0___4___0_1">#REF!</definedName>
    <definedName name="цена___0___4___5">#REF!</definedName>
    <definedName name="цена___0___4___5_1">#REF!</definedName>
    <definedName name="цена___0___4_1">#REF!</definedName>
    <definedName name="цена___0___4_1_1">#REF!</definedName>
    <definedName name="цена___0___4_1_1_1">#REF!</definedName>
    <definedName name="цена___0___4_3">#REF!</definedName>
    <definedName name="цена___0___4_3_1">#REF!</definedName>
    <definedName name="цена___0___4_5">#REF!</definedName>
    <definedName name="цена___0___4_5_1">#REF!</definedName>
    <definedName name="цена___0___5">#REF!</definedName>
    <definedName name="цена___0___5_1">#REF!</definedName>
    <definedName name="цена___0___6">#REF!</definedName>
    <definedName name="цена___0___6_1">#REF!</definedName>
    <definedName name="цена___0___8">#REF!</definedName>
    <definedName name="цена___0___8_1">#REF!</definedName>
    <definedName name="цена___0_1">#REF!</definedName>
    <definedName name="цена___0_1_1">#REF!</definedName>
    <definedName name="цена___0_3">#REF!</definedName>
    <definedName name="цена___0_3_1">#REF!</definedName>
    <definedName name="цена___0_5">#REF!</definedName>
    <definedName name="цена___0_5_1">#REF!</definedName>
    <definedName name="цена___1">#REF!</definedName>
    <definedName name="цена___1___0">#REF!</definedName>
    <definedName name="цена___1___0___0">#REF!</definedName>
    <definedName name="цена___1___0___0_1">#REF!</definedName>
    <definedName name="цена___1___0_1">#REF!</definedName>
    <definedName name="цена___1___1">#REF!</definedName>
    <definedName name="цена___1___1_1">#REF!</definedName>
    <definedName name="цена___1___5">#REF!</definedName>
    <definedName name="цена___1___5_1">#REF!</definedName>
    <definedName name="цена___1_1">#REF!</definedName>
    <definedName name="цена___1_1_1">#REF!</definedName>
    <definedName name="цена___1_1_1_1">#REF!</definedName>
    <definedName name="цена___1_3">#REF!</definedName>
    <definedName name="цена___1_3_1">#REF!</definedName>
    <definedName name="цена___1_5">#REF!</definedName>
    <definedName name="цена___1_5_1">#REF!</definedName>
    <definedName name="цена___10">#REF!</definedName>
    <definedName name="цена___10___0">NA()</definedName>
    <definedName name="цена___10___0___0" localSheetId="6">#REF!</definedName>
    <definedName name="цена___10___0___0" localSheetId="8">#REF!</definedName>
    <definedName name="цена___10___0___0" localSheetId="9">#REF!</definedName>
    <definedName name="цена___10___0___0" localSheetId="7">#REF!</definedName>
    <definedName name="цена___10___0___0">#REF!</definedName>
    <definedName name="цена___10___0___0___0" localSheetId="6">#REF!</definedName>
    <definedName name="цена___10___0___0___0" localSheetId="8">#REF!</definedName>
    <definedName name="цена___10___0___0___0" localSheetId="9">#REF!</definedName>
    <definedName name="цена___10___0___0___0">#REF!</definedName>
    <definedName name="цена___10___0___0___0_1" localSheetId="6">#REF!</definedName>
    <definedName name="цена___10___0___0___0_1" localSheetId="8">#REF!</definedName>
    <definedName name="цена___10___0___0___0_1" localSheetId="9">#REF!</definedName>
    <definedName name="цена___10___0___0___0_1">#REF!</definedName>
    <definedName name="цена___10___0___0_1">#REF!</definedName>
    <definedName name="цена___10___0___1">NA()</definedName>
    <definedName name="цена___10___0___5">NA()</definedName>
    <definedName name="цена___10___0_1" localSheetId="6">#REF!</definedName>
    <definedName name="цена___10___0_1" localSheetId="8">#REF!</definedName>
    <definedName name="цена___10___0_1" localSheetId="9">#REF!</definedName>
    <definedName name="цена___10___0_1">#REF!</definedName>
    <definedName name="цена___10___0_1_1">NA()</definedName>
    <definedName name="цена___10___0_3">NA()</definedName>
    <definedName name="цена___10___0_5">NA()</definedName>
    <definedName name="цена___10___1" localSheetId="6">#REF!</definedName>
    <definedName name="цена___10___1" localSheetId="8">#REF!</definedName>
    <definedName name="цена___10___1" localSheetId="9">#REF!</definedName>
    <definedName name="цена___10___1" localSheetId="7">#REF!</definedName>
    <definedName name="цена___10___1">#REF!</definedName>
    <definedName name="цена___10___10" localSheetId="6">#REF!</definedName>
    <definedName name="цена___10___10" localSheetId="8">#REF!</definedName>
    <definedName name="цена___10___10" localSheetId="9">#REF!</definedName>
    <definedName name="цена___10___10" localSheetId="7">#REF!</definedName>
    <definedName name="цена___10___10">#REF!</definedName>
    <definedName name="цена___10___12" localSheetId="6">#REF!</definedName>
    <definedName name="цена___10___12" localSheetId="8">#REF!</definedName>
    <definedName name="цена___10___12" localSheetId="9">#REF!</definedName>
    <definedName name="цена___10___12">#REF!</definedName>
    <definedName name="цена___10___2">NA()</definedName>
    <definedName name="цена___10___4">NA()</definedName>
    <definedName name="цена___10___5" localSheetId="6">#REF!</definedName>
    <definedName name="цена___10___5" localSheetId="8">#REF!</definedName>
    <definedName name="цена___10___5" localSheetId="9">#REF!</definedName>
    <definedName name="цена___10___5">#REF!</definedName>
    <definedName name="цена___10___5_1" localSheetId="6">#REF!</definedName>
    <definedName name="цена___10___5_1" localSheetId="8">#REF!</definedName>
    <definedName name="цена___10___5_1" localSheetId="9">#REF!</definedName>
    <definedName name="цена___10___5_1">#REF!</definedName>
    <definedName name="цена___10___6">NA()</definedName>
    <definedName name="цена___10___8">NA()</definedName>
    <definedName name="цена___10_1">NA()</definedName>
    <definedName name="цена___10_3" localSheetId="6">#REF!</definedName>
    <definedName name="цена___10_3" localSheetId="8">#REF!</definedName>
    <definedName name="цена___10_3" localSheetId="9">#REF!</definedName>
    <definedName name="цена___10_3">#REF!</definedName>
    <definedName name="цена___10_3_1" localSheetId="6">#REF!</definedName>
    <definedName name="цена___10_3_1" localSheetId="8">#REF!</definedName>
    <definedName name="цена___10_3_1" localSheetId="9">#REF!</definedName>
    <definedName name="цена___10_3_1">#REF!</definedName>
    <definedName name="цена___10_5" localSheetId="6">#REF!</definedName>
    <definedName name="цена___10_5" localSheetId="8">#REF!</definedName>
    <definedName name="цена___10_5" localSheetId="9">#REF!</definedName>
    <definedName name="цена___10_5">#REF!</definedName>
    <definedName name="цена___10_5_1">#REF!</definedName>
    <definedName name="цена___11" localSheetId="7">#REF!</definedName>
    <definedName name="цена___11">#REF!</definedName>
    <definedName name="цена___11___0">NA()</definedName>
    <definedName name="цена___11___10" localSheetId="6">#REF!</definedName>
    <definedName name="цена___11___10" localSheetId="8">#REF!</definedName>
    <definedName name="цена___11___10" localSheetId="9">#REF!</definedName>
    <definedName name="цена___11___10" localSheetId="7">#REF!</definedName>
    <definedName name="цена___11___10">#REF!</definedName>
    <definedName name="цена___11___2" localSheetId="6">#REF!</definedName>
    <definedName name="цена___11___2" localSheetId="8">#REF!</definedName>
    <definedName name="цена___11___2" localSheetId="9">#REF!</definedName>
    <definedName name="цена___11___2" localSheetId="7">#REF!</definedName>
    <definedName name="цена___11___2">#REF!</definedName>
    <definedName name="цена___11___4" localSheetId="6">#REF!</definedName>
    <definedName name="цена___11___4" localSheetId="8">#REF!</definedName>
    <definedName name="цена___11___4" localSheetId="9">#REF!</definedName>
    <definedName name="цена___11___4" localSheetId="7">#REF!</definedName>
    <definedName name="цена___11___4">#REF!</definedName>
    <definedName name="цена___11___6">#REF!</definedName>
    <definedName name="цена___11___8">#REF!</definedName>
    <definedName name="цена___11_1">#REF!</definedName>
    <definedName name="цена___12">NA()</definedName>
    <definedName name="цена___2" localSheetId="6">#REF!</definedName>
    <definedName name="цена___2" localSheetId="8">#REF!</definedName>
    <definedName name="цена___2" localSheetId="9">#REF!</definedName>
    <definedName name="цена___2" localSheetId="7">#REF!</definedName>
    <definedName name="цена___2">#REF!</definedName>
    <definedName name="цена___2___0" localSheetId="6">#REF!</definedName>
    <definedName name="цена___2___0" localSheetId="8">#REF!</definedName>
    <definedName name="цена___2___0" localSheetId="9">#REF!</definedName>
    <definedName name="цена___2___0" localSheetId="7">#REF!</definedName>
    <definedName name="цена___2___0">#REF!</definedName>
    <definedName name="цена___2___0___0" localSheetId="6">#REF!</definedName>
    <definedName name="цена___2___0___0" localSheetId="8">#REF!</definedName>
    <definedName name="цена___2___0___0" localSheetId="9">#REF!</definedName>
    <definedName name="цена___2___0___0" localSheetId="7">#REF!</definedName>
    <definedName name="цена___2___0___0">#REF!</definedName>
    <definedName name="цена___2___0___0___0">#REF!</definedName>
    <definedName name="цена___2___0___0___0___0">#REF!</definedName>
    <definedName name="цена___2___0___0___0___0_1">#REF!</definedName>
    <definedName name="цена___2___0___0___0_1">#REF!</definedName>
    <definedName name="цена___2___0___0___1">#REF!</definedName>
    <definedName name="цена___2___0___0___1_1">#REF!</definedName>
    <definedName name="цена___2___0___0___5">#REF!</definedName>
    <definedName name="цена___2___0___0___5_1">#REF!</definedName>
    <definedName name="цена___2___0___0_1">#REF!</definedName>
    <definedName name="цена___2___0___0_1_1">#REF!</definedName>
    <definedName name="цена___2___0___0_1_1_1">#REF!</definedName>
    <definedName name="цена___2___0___0_5">#REF!</definedName>
    <definedName name="цена___2___0___0_5_1">#REF!</definedName>
    <definedName name="цена___2___0___1">#REF!</definedName>
    <definedName name="цена___2___0___1_1">#REF!</definedName>
    <definedName name="цена___2___0___5">#REF!</definedName>
    <definedName name="цена___2___0___5_1">#REF!</definedName>
    <definedName name="цена___2___0_1">#REF!</definedName>
    <definedName name="цена___2___0_1_1">#REF!</definedName>
    <definedName name="цена___2___0_1_1_1">#REF!</definedName>
    <definedName name="цена___2___0_3">#REF!</definedName>
    <definedName name="цена___2___0_3_1">#REF!</definedName>
    <definedName name="цена___2___0_5">#REF!</definedName>
    <definedName name="цена___2___0_5_1">#REF!</definedName>
    <definedName name="цена___2___1">#REF!</definedName>
    <definedName name="цена___2___1_1">#REF!</definedName>
    <definedName name="цена___2___10">#REF!</definedName>
    <definedName name="цена___2___10_1">#REF!</definedName>
    <definedName name="цена___2___12">#REF!</definedName>
    <definedName name="цена___2___2">#REF!</definedName>
    <definedName name="цена___2___2_1">#REF!</definedName>
    <definedName name="цена___2___3">#REF!</definedName>
    <definedName name="цена___2___4">#REF!</definedName>
    <definedName name="цена___2___4___0">#REF!</definedName>
    <definedName name="цена___2___4___0_1">#REF!</definedName>
    <definedName name="цена___2___4___5">#REF!</definedName>
    <definedName name="цена___2___4___5_1">#REF!</definedName>
    <definedName name="цена___2___4_1">#REF!</definedName>
    <definedName name="цена___2___4_1_1">#REF!</definedName>
    <definedName name="цена___2___4_1_1_1">#REF!</definedName>
    <definedName name="цена___2___4_3">#REF!</definedName>
    <definedName name="цена___2___4_3_1">#REF!</definedName>
    <definedName name="цена___2___4_5">#REF!</definedName>
    <definedName name="цена___2___4_5_1">#REF!</definedName>
    <definedName name="цена___2___5">#REF!</definedName>
    <definedName name="цена___2___5_1">#REF!</definedName>
    <definedName name="цена___2___6">#REF!</definedName>
    <definedName name="цена___2___6_1">#REF!</definedName>
    <definedName name="цена___2___8">#REF!</definedName>
    <definedName name="цена___2___8_1">#REF!</definedName>
    <definedName name="цена___2_1">#REF!</definedName>
    <definedName name="цена___2_1_1">#REF!</definedName>
    <definedName name="цена___2_1_1_1">#REF!</definedName>
    <definedName name="цена___2_3">#REF!</definedName>
    <definedName name="цена___2_3_1">#REF!</definedName>
    <definedName name="цена___2_5">#REF!</definedName>
    <definedName name="цена___2_5_1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5" localSheetId="6">#REF!</definedName>
    <definedName name="цена___3___0___5" localSheetId="8">#REF!</definedName>
    <definedName name="цена___3___0___5" localSheetId="9">#REF!</definedName>
    <definedName name="цена___3___0___5">#REF!</definedName>
    <definedName name="цена___3___0___5_1" localSheetId="6">#REF!</definedName>
    <definedName name="цена___3___0___5_1" localSheetId="8">#REF!</definedName>
    <definedName name="цена___3___0___5_1" localSheetId="9">#REF!</definedName>
    <definedName name="цена___3___0___5_1">#REF!</definedName>
    <definedName name="цена___3___0_1" localSheetId="6">#REF!</definedName>
    <definedName name="цена___3___0_1" localSheetId="8">#REF!</definedName>
    <definedName name="цена___3___0_1" localSheetId="9">#REF!</definedName>
    <definedName name="цена___3___0_1">#REF!</definedName>
    <definedName name="цена___3___0_1_1">NA()</definedName>
    <definedName name="цена___3___0_3" localSheetId="6">#REF!</definedName>
    <definedName name="цена___3___0_3" localSheetId="8">#REF!</definedName>
    <definedName name="цена___3___0_3" localSheetId="9">#REF!</definedName>
    <definedName name="цена___3___0_3">#REF!</definedName>
    <definedName name="цена___3___0_3_1" localSheetId="6">#REF!</definedName>
    <definedName name="цена___3___0_3_1" localSheetId="8">#REF!</definedName>
    <definedName name="цена___3___0_3_1" localSheetId="9">#REF!</definedName>
    <definedName name="цена___3___0_3_1">#REF!</definedName>
    <definedName name="цена___3___0_5" localSheetId="6">#REF!</definedName>
    <definedName name="цена___3___0_5" localSheetId="8">#REF!</definedName>
    <definedName name="цена___3___0_5" localSheetId="9">#REF!</definedName>
    <definedName name="цена___3___0_5">#REF!</definedName>
    <definedName name="цена___3___0_5_1">#REF!</definedName>
    <definedName name="цена___3___10" localSheetId="7">#REF!</definedName>
    <definedName name="цена___3___10">#REF!</definedName>
    <definedName name="цена___3___2" localSheetId="7">#REF!</definedName>
    <definedName name="цена___3___2">#REF!</definedName>
    <definedName name="цена___3___2_1">#REF!</definedName>
    <definedName name="цена___3___3" localSheetId="7">#REF!</definedName>
    <definedName name="цена___3___3">#REF!</definedName>
    <definedName name="цена___3___3_1">#REF!</definedName>
    <definedName name="цена___3___4">#REF!</definedName>
    <definedName name="цена___3___5">#REF!</definedName>
    <definedName name="цена___3___5_1">#REF!</definedName>
    <definedName name="цена___3___6">#REF!</definedName>
    <definedName name="цена___3___8">#REF!</definedName>
    <definedName name="цена___3_1">#REF!</definedName>
    <definedName name="цена___3_1_1">#REF!</definedName>
    <definedName name="цена___3_1_1_1">#REF!</definedName>
    <definedName name="цена___3_3">NA()</definedName>
    <definedName name="цена___3_5" localSheetId="6">#REF!</definedName>
    <definedName name="цена___3_5" localSheetId="8">#REF!</definedName>
    <definedName name="цена___3_5" localSheetId="9">#REF!</definedName>
    <definedName name="цена___3_5">#REF!</definedName>
    <definedName name="цена___3_5_1" localSheetId="6">#REF!</definedName>
    <definedName name="цена___3_5_1" localSheetId="8">#REF!</definedName>
    <definedName name="цена___3_5_1" localSheetId="9">#REF!</definedName>
    <definedName name="цена___3_5_1">#REF!</definedName>
    <definedName name="цена___4" localSheetId="6">#REF!</definedName>
    <definedName name="цена___4" localSheetId="8">#REF!</definedName>
    <definedName name="цена___4" localSheetId="9">#REF!</definedName>
    <definedName name="цена___4">#REF!</definedName>
    <definedName name="цена___4___0">NA()</definedName>
    <definedName name="цена___4___0___0" localSheetId="6">#REF!</definedName>
    <definedName name="цена___4___0___0" localSheetId="8">#REF!</definedName>
    <definedName name="цена___4___0___0" localSheetId="9">#REF!</definedName>
    <definedName name="цена___4___0___0" localSheetId="7">#REF!</definedName>
    <definedName name="цена___4___0___0">#REF!</definedName>
    <definedName name="цена___4___0___0___0" localSheetId="6">#REF!</definedName>
    <definedName name="цена___4___0___0___0" localSheetId="8">#REF!</definedName>
    <definedName name="цена___4___0___0___0" localSheetId="9">#REF!</definedName>
    <definedName name="цена___4___0___0___0" localSheetId="7">#REF!</definedName>
    <definedName name="цена___4___0___0___0">#REF!</definedName>
    <definedName name="цена___4___0___0___0___0" localSheetId="6">#REF!</definedName>
    <definedName name="цена___4___0___0___0___0" localSheetId="8">#REF!</definedName>
    <definedName name="цена___4___0___0___0___0" localSheetId="9">#REF!</definedName>
    <definedName name="цена___4___0___0___0___0">#REF!</definedName>
    <definedName name="цена___4___0___0___0___0_1">#REF!</definedName>
    <definedName name="цена___4___0___0___0_1">#REF!</definedName>
    <definedName name="цена___4___0___0___1">#REF!</definedName>
    <definedName name="цена___4___0___0___1_1">#REF!</definedName>
    <definedName name="цена___4___0___0___5">#REF!</definedName>
    <definedName name="цена___4___0___0___5_1">#REF!</definedName>
    <definedName name="цена___4___0___0_1">#REF!</definedName>
    <definedName name="цена___4___0___0_1_1">#REF!</definedName>
    <definedName name="цена___4___0___0_1_1_1">#REF!</definedName>
    <definedName name="цена___4___0___0_5">#REF!</definedName>
    <definedName name="цена___4___0___0_5_1">#REF!</definedName>
    <definedName name="цена___4___0___1">#REF!</definedName>
    <definedName name="цена___4___0___1_1">#REF!</definedName>
    <definedName name="цена___4___0___5">NA()</definedName>
    <definedName name="цена___4___0_1" localSheetId="6">#REF!</definedName>
    <definedName name="цена___4___0_1" localSheetId="8">#REF!</definedName>
    <definedName name="цена___4___0_1" localSheetId="9">#REF!</definedName>
    <definedName name="цена___4___0_1">#REF!</definedName>
    <definedName name="цена___4___0_1_1" localSheetId="6">#REF!</definedName>
    <definedName name="цена___4___0_1_1" localSheetId="8">#REF!</definedName>
    <definedName name="цена___4___0_1_1" localSheetId="9">#REF!</definedName>
    <definedName name="цена___4___0_1_1">#REF!</definedName>
    <definedName name="цена___4___0_1_1_1" localSheetId="6">#REF!</definedName>
    <definedName name="цена___4___0_1_1_1" localSheetId="8">#REF!</definedName>
    <definedName name="цена___4___0_1_1_1" localSheetId="9">#REF!</definedName>
    <definedName name="цена___4___0_1_1_1">#REF!</definedName>
    <definedName name="цена___4___0_3">#REF!</definedName>
    <definedName name="цена___4___0_3_1">#REF!</definedName>
    <definedName name="цена___4___0_5">NA()</definedName>
    <definedName name="цена___4___1" localSheetId="6">#REF!</definedName>
    <definedName name="цена___4___1" localSheetId="8">#REF!</definedName>
    <definedName name="цена___4___1" localSheetId="9">#REF!</definedName>
    <definedName name="цена___4___1">#REF!</definedName>
    <definedName name="цена___4___1_1" localSheetId="6">#REF!</definedName>
    <definedName name="цена___4___1_1" localSheetId="8">#REF!</definedName>
    <definedName name="цена___4___1_1" localSheetId="9">#REF!</definedName>
    <definedName name="цена___4___1_1">#REF!</definedName>
    <definedName name="цена___4___10" localSheetId="6">#REF!</definedName>
    <definedName name="цена___4___10" localSheetId="8">#REF!</definedName>
    <definedName name="цена___4___10" localSheetId="9">#REF!</definedName>
    <definedName name="цена___4___10" localSheetId="7">#REF!</definedName>
    <definedName name="цена___4___10">#REF!</definedName>
    <definedName name="цена___4___10_1">#REF!</definedName>
    <definedName name="цена___4___12">#REF!</definedName>
    <definedName name="цена___4___2">#REF!</definedName>
    <definedName name="цена___4___2_1">#REF!</definedName>
    <definedName name="цена___4___3">#REF!</definedName>
    <definedName name="цена___4___3_1">#REF!</definedName>
    <definedName name="цена___4___4">#REF!</definedName>
    <definedName name="цена___4___4_1">#REF!</definedName>
    <definedName name="цена___4___5">#REF!</definedName>
    <definedName name="цена___4___5_1">#REF!</definedName>
    <definedName name="цена___4___6">#REF!</definedName>
    <definedName name="цена___4___6_1">#REF!</definedName>
    <definedName name="цена___4___8">#REF!</definedName>
    <definedName name="цена___4___8_1">#REF!</definedName>
    <definedName name="цена___4_1">#REF!</definedName>
    <definedName name="цена___4_1_1">#REF!</definedName>
    <definedName name="цена___4_1_1_1">#REF!</definedName>
    <definedName name="цена___4_3">#REF!</definedName>
    <definedName name="цена___4_3_1">#REF!</definedName>
    <definedName name="цена___4_5">#REF!</definedName>
    <definedName name="цена___4_5_1">#REF!</definedName>
    <definedName name="цена___5">NA()</definedName>
    <definedName name="цена___5___0" localSheetId="6">#REF!</definedName>
    <definedName name="цена___5___0" localSheetId="8">#REF!</definedName>
    <definedName name="цена___5___0" localSheetId="9">#REF!</definedName>
    <definedName name="цена___5___0" localSheetId="7">#REF!</definedName>
    <definedName name="цена___5___0">#REF!</definedName>
    <definedName name="цена___5___0___0" localSheetId="6">#REF!</definedName>
    <definedName name="цена___5___0___0" localSheetId="8">#REF!</definedName>
    <definedName name="цена___5___0___0" localSheetId="9">#REF!</definedName>
    <definedName name="цена___5___0___0" localSheetId="7">#REF!</definedName>
    <definedName name="цена___5___0___0">#REF!</definedName>
    <definedName name="цена___5___0___0___0" localSheetId="6">#REF!</definedName>
    <definedName name="цена___5___0___0___0" localSheetId="8">#REF!</definedName>
    <definedName name="цена___5___0___0___0" localSheetId="9">#REF!</definedName>
    <definedName name="цена___5___0___0___0" localSheetId="7">#REF!</definedName>
    <definedName name="цена___5___0___0___0">#REF!</definedName>
    <definedName name="цена___5___0___0___0___0">#REF!</definedName>
    <definedName name="цена___5___0___0___0___0_1">#REF!</definedName>
    <definedName name="цена___5___0___0___0_1">#REF!</definedName>
    <definedName name="цена___5___0___0_1">#REF!</definedName>
    <definedName name="цена___5___0___1">#REF!</definedName>
    <definedName name="цена___5___0___1_1">#REF!</definedName>
    <definedName name="цена___5___0___5">#REF!</definedName>
    <definedName name="цена___5___0___5_1">#REF!</definedName>
    <definedName name="цена___5___0_1">#REF!</definedName>
    <definedName name="цена___5___0_1_1">#REF!</definedName>
    <definedName name="цена___5___0_1_1_1">#REF!</definedName>
    <definedName name="цена___5___0_3">#REF!</definedName>
    <definedName name="цена___5___0_3_1">#REF!</definedName>
    <definedName name="цена___5___0_5">#REF!</definedName>
    <definedName name="цена___5___0_5_1">#REF!</definedName>
    <definedName name="цена___5___1">#REF!</definedName>
    <definedName name="цена___5___1_1">#REF!</definedName>
    <definedName name="цена___5___3">NA()</definedName>
    <definedName name="цена___5___5">NA()</definedName>
    <definedName name="цена___5_1" localSheetId="6">#REF!</definedName>
    <definedName name="цена___5_1" localSheetId="8">#REF!</definedName>
    <definedName name="цена___5_1" localSheetId="9">#REF!</definedName>
    <definedName name="цена___5_1">#REF!</definedName>
    <definedName name="цена___5_1_1" localSheetId="6">#REF!</definedName>
    <definedName name="цена___5_1_1" localSheetId="8">#REF!</definedName>
    <definedName name="цена___5_1_1" localSheetId="9">#REF!</definedName>
    <definedName name="цена___5_1_1">#REF!</definedName>
    <definedName name="цена___5_1_1_1" localSheetId="6">#REF!</definedName>
    <definedName name="цена___5_1_1_1" localSheetId="8">#REF!</definedName>
    <definedName name="цена___5_1_1_1" localSheetId="9">#REF!</definedName>
    <definedName name="цена___5_1_1_1">#REF!</definedName>
    <definedName name="цена___5_3">NA()</definedName>
    <definedName name="цена___5_5">NA()</definedName>
    <definedName name="цена___6">NA()</definedName>
    <definedName name="цена___6___0" localSheetId="6">#REF!</definedName>
    <definedName name="цена___6___0" localSheetId="8">#REF!</definedName>
    <definedName name="цена___6___0" localSheetId="9">#REF!</definedName>
    <definedName name="цена___6___0" localSheetId="7">#REF!</definedName>
    <definedName name="цена___6___0">#REF!</definedName>
    <definedName name="цена___6___0___0" localSheetId="6">#REF!</definedName>
    <definedName name="цена___6___0___0" localSheetId="8">#REF!</definedName>
    <definedName name="цена___6___0___0" localSheetId="9">#REF!</definedName>
    <definedName name="цена___6___0___0" localSheetId="7">#REF!</definedName>
    <definedName name="цена___6___0___0">#REF!</definedName>
    <definedName name="цена___6___0___0___0" localSheetId="6">#REF!</definedName>
    <definedName name="цена___6___0___0___0" localSheetId="8">#REF!</definedName>
    <definedName name="цена___6___0___0___0" localSheetId="9">#REF!</definedName>
    <definedName name="цена___6___0___0___0" localSheetId="7">#REF!</definedName>
    <definedName name="цена___6___0___0___0">#REF!</definedName>
    <definedName name="цена___6___0___0___0___0">#REF!</definedName>
    <definedName name="цена___6___0___0___0___0_1">#REF!</definedName>
    <definedName name="цена___6___0___0___0_1">#REF!</definedName>
    <definedName name="цена___6___0___0_1">#REF!</definedName>
    <definedName name="цена___6___0___1">#REF!</definedName>
    <definedName name="цена___6___0___1_1">#REF!</definedName>
    <definedName name="цена___6___0___5">#REF!</definedName>
    <definedName name="цена___6___0___5_1">#REF!</definedName>
    <definedName name="цена___6___0_1">#REF!</definedName>
    <definedName name="цена___6___0_1_1">#REF!</definedName>
    <definedName name="цена___6___0_1_1_1">#REF!</definedName>
    <definedName name="цена___6___0_3">#REF!</definedName>
    <definedName name="цена___6___0_3_1">#REF!</definedName>
    <definedName name="цена___6___0_5">#REF!</definedName>
    <definedName name="цена___6___0_5_1">#REF!</definedName>
    <definedName name="цена___6___1">#REF!</definedName>
    <definedName name="цена___6___10">#REF!</definedName>
    <definedName name="цена___6___10_1">#REF!</definedName>
    <definedName name="цена___6___12">#REF!</definedName>
    <definedName name="цена___6___2">#REF!</definedName>
    <definedName name="цена___6___2_1">#REF!</definedName>
    <definedName name="цена___6___4">#REF!</definedName>
    <definedName name="цена___6___4_1">#REF!</definedName>
    <definedName name="цена___6___5">NA()</definedName>
    <definedName name="цена___6___6" localSheetId="6">#REF!</definedName>
    <definedName name="цена___6___6" localSheetId="8">#REF!</definedName>
    <definedName name="цена___6___6" localSheetId="9">#REF!</definedName>
    <definedName name="цена___6___6">#REF!</definedName>
    <definedName name="цена___6___6_1" localSheetId="6">#REF!</definedName>
    <definedName name="цена___6___6_1" localSheetId="8">#REF!</definedName>
    <definedName name="цена___6___6_1" localSheetId="9">#REF!</definedName>
    <definedName name="цена___6___6_1">#REF!</definedName>
    <definedName name="цена___6___8" localSheetId="6">#REF!</definedName>
    <definedName name="цена___6___8" localSheetId="8">#REF!</definedName>
    <definedName name="цена___6___8" localSheetId="9">#REF!</definedName>
    <definedName name="цена___6___8">#REF!</definedName>
    <definedName name="цена___6___8_1">#REF!</definedName>
    <definedName name="цена___6_1">#REF!</definedName>
    <definedName name="цена___6_1_1">#REF!</definedName>
    <definedName name="цена___6_1_1_1">#REF!</definedName>
    <definedName name="цена___6_3">#REF!</definedName>
    <definedName name="цена___6_3_1">#REF!</definedName>
    <definedName name="цена___6_5">NA()</definedName>
    <definedName name="цена___7" localSheetId="6">#REF!</definedName>
    <definedName name="цена___7" localSheetId="8">#REF!</definedName>
    <definedName name="цена___7" localSheetId="9">#REF!</definedName>
    <definedName name="цена___7">#REF!</definedName>
    <definedName name="цена___7___0" localSheetId="6">#REF!</definedName>
    <definedName name="цена___7___0" localSheetId="8">#REF!</definedName>
    <definedName name="цена___7___0" localSheetId="9">#REF!</definedName>
    <definedName name="цена___7___0">#REF!</definedName>
    <definedName name="цена___7___10" localSheetId="6">#REF!</definedName>
    <definedName name="цена___7___10" localSheetId="8">#REF!</definedName>
    <definedName name="цена___7___10" localSheetId="9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7_1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0___0___0_1">#REF!</definedName>
    <definedName name="цена___8___0___0___0_1">#REF!</definedName>
    <definedName name="цена___8___0___0_1">#REF!</definedName>
    <definedName name="цена___8___0___1">#REF!</definedName>
    <definedName name="цена___8___0___1_1">#REF!</definedName>
    <definedName name="цена___8___0___5">#REF!</definedName>
    <definedName name="цена___8___0___5_1">#REF!</definedName>
    <definedName name="цена___8___0_1">#REF!</definedName>
    <definedName name="цена___8___0_1_1">#REF!</definedName>
    <definedName name="цена___8___0_1_1_1">#REF!</definedName>
    <definedName name="цена___8___0_3">#REF!</definedName>
    <definedName name="цена___8___0_3_1">#REF!</definedName>
    <definedName name="цена___8___0_5">#REF!</definedName>
    <definedName name="цена___8___0_5_1">#REF!</definedName>
    <definedName name="цена___8___1">#REF!</definedName>
    <definedName name="цена___8___10">#REF!</definedName>
    <definedName name="цена___8___10_1">#REF!</definedName>
    <definedName name="цена___8___12">#REF!</definedName>
    <definedName name="цена___8___2">#REF!</definedName>
    <definedName name="цена___8___2_1">#REF!</definedName>
    <definedName name="цена___8___4">#REF!</definedName>
    <definedName name="цена___8___4_1">#REF!</definedName>
    <definedName name="цена___8___5">#REF!</definedName>
    <definedName name="цена___8___5_1">#REF!</definedName>
    <definedName name="цена___8___6">#REF!</definedName>
    <definedName name="цена___8___6_1">#REF!</definedName>
    <definedName name="цена___8___8">#REF!</definedName>
    <definedName name="цена___8___8_1">#REF!</definedName>
    <definedName name="цена___8_1">#REF!</definedName>
    <definedName name="цена___8_1_1">#REF!</definedName>
    <definedName name="цена___8_1_1_1">#REF!</definedName>
    <definedName name="цена___8_3">#REF!</definedName>
    <definedName name="цена___8_3_1">#REF!</definedName>
    <definedName name="цена___8_5">#REF!</definedName>
    <definedName name="цена___8_5_1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0___0___0_1">#REF!</definedName>
    <definedName name="цена___9___0___0___0_1">#REF!</definedName>
    <definedName name="цена___9___0___0_1">#REF!</definedName>
    <definedName name="цена___9___0___5">#REF!</definedName>
    <definedName name="цена___9___0___5_1">#REF!</definedName>
    <definedName name="цена___9___0_1">#REF!</definedName>
    <definedName name="цена___9___0_5">#REF!</definedName>
    <definedName name="цена___9___0_5_1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5_1">#REF!</definedName>
    <definedName name="цена___9___6">#REF!</definedName>
    <definedName name="цена___9___8">#REF!</definedName>
    <definedName name="цена___9_1">#REF!</definedName>
    <definedName name="цена___9_1_1">#REF!</definedName>
    <definedName name="цена___9_1_1_1">#REF!</definedName>
    <definedName name="цена___9_3">#REF!</definedName>
    <definedName name="цена___9_3_1">#REF!</definedName>
    <definedName name="цена___9_5">#REF!</definedName>
    <definedName name="цена___9_5_1">#REF!</definedName>
    <definedName name="цена_1">NA()</definedName>
    <definedName name="цена_1_1">NA()</definedName>
    <definedName name="цена_3">NA()</definedName>
    <definedName name="цена_4">NA()</definedName>
    <definedName name="цена_5">NA()</definedName>
    <definedName name="Цена1" localSheetId="6">#REF!</definedName>
    <definedName name="Цена1" localSheetId="8">#REF!</definedName>
    <definedName name="Цена1" localSheetId="9">#REF!</definedName>
    <definedName name="Цена1">#REF!</definedName>
    <definedName name="ЦенаМашБур">[24]СмМашБур!#REF!</definedName>
    <definedName name="ЦенаОбслед">[24]ОбмОбслЗемОд!$F$62</definedName>
    <definedName name="ЦенаРучБур" localSheetId="6">[24]СмРучБур!#REF!</definedName>
    <definedName name="ЦенаРучБур" localSheetId="8">[24]СмРучБур!#REF!</definedName>
    <definedName name="ЦенаРучБур" localSheetId="9">[24]СмРучБур!#REF!</definedName>
    <definedName name="ЦенаРучБур">[24]СмРучБур!#REF!</definedName>
    <definedName name="ЦенаШурфов" localSheetId="6">#REF!</definedName>
    <definedName name="ЦенаШурфов" localSheetId="8">#REF!</definedName>
    <definedName name="ЦенаШурфов" localSheetId="9">#REF!</definedName>
    <definedName name="ЦенаШурфов">#REF!</definedName>
    <definedName name="цуе" localSheetId="6" hidden="1">{#N/A,#N/A,TRUE,"Смета на пасс. обор. №1"}</definedName>
    <definedName name="цуе" localSheetId="8" hidden="1">{#N/A,#N/A,TRUE,"Смета на пасс. обор. №1"}</definedName>
    <definedName name="цуе" localSheetId="9" hidden="1">{#N/A,#N/A,TRUE,"Смета на пасс. обор. №1"}</definedName>
    <definedName name="цуе" localSheetId="7" hidden="1">{#N/A,#N/A,TRUE,"Смета на пасс. обор. №1"}</definedName>
    <definedName name="цуе" hidden="1">{#N/A,#N/A,TRUE,"Смета на пасс. обор. №1"}</definedName>
    <definedName name="цук" localSheetId="6">#REF!</definedName>
    <definedName name="цук" localSheetId="8">#REF!</definedName>
    <definedName name="цук" localSheetId="9">#REF!</definedName>
    <definedName name="цук" localSheetId="7">#REF!</definedName>
    <definedName name="цук">#REF!</definedName>
    <definedName name="ццц" localSheetId="6">#REF!</definedName>
    <definedName name="ццц" localSheetId="8">#REF!</definedName>
    <definedName name="ццц" localSheetId="9">#REF!</definedName>
    <definedName name="ццц">#REF!</definedName>
    <definedName name="цы" localSheetId="6">#REF!</definedName>
    <definedName name="цы" localSheetId="8">#REF!</definedName>
    <definedName name="цы" localSheetId="9">#REF!</definedName>
    <definedName name="цы">#REF!</definedName>
    <definedName name="цы_1">#REF!</definedName>
    <definedName name="ч" localSheetId="6" hidden="1">{#N/A,#N/A,TRUE,"Смета на пасс. обор. №1"}</definedName>
    <definedName name="ч" localSheetId="8" hidden="1">{#N/A,#N/A,TRUE,"Смета на пасс. обор. №1"}</definedName>
    <definedName name="ч" localSheetId="9" hidden="1">{#N/A,#N/A,TRUE,"Смета на пасс. обор. №1"}</definedName>
    <definedName name="ч" localSheetId="7" hidden="1">{#N/A,#N/A,TRUE,"Смета на пасс. обор. №1"}</definedName>
    <definedName name="ч" hidden="1">{#N/A,#N/A,TRUE,"Смета на пасс. обор. №1"}</definedName>
    <definedName name="ч_1" localSheetId="6" hidden="1">{#N/A,#N/A,TRUE,"Смета на пасс. обор. №1"}</definedName>
    <definedName name="ч_1" localSheetId="8" hidden="1">{#N/A,#N/A,TRUE,"Смета на пасс. обор. №1"}</definedName>
    <definedName name="ч_1" localSheetId="9" hidden="1">{#N/A,#N/A,TRUE,"Смета на пасс. обор. №1"}</definedName>
    <definedName name="ч_1" localSheetId="7" hidden="1">{#N/A,#N/A,TRUE,"Смета на пасс. обор. №1"}</definedName>
    <definedName name="ч_1" hidden="1">{#N/A,#N/A,TRUE,"Смета на пасс. обор. №1"}</definedName>
    <definedName name="чс" localSheetId="6">#REF!</definedName>
    <definedName name="чс" localSheetId="8">#REF!</definedName>
    <definedName name="чс" localSheetId="9">#REF!</definedName>
    <definedName name="чс" localSheetId="7">#REF!</definedName>
    <definedName name="чс">#REF!</definedName>
    <definedName name="чсипа" localSheetId="6">[2]топография!#REF!</definedName>
    <definedName name="чсипа" localSheetId="8">[2]топография!#REF!</definedName>
    <definedName name="чсипа">[2]топография!#REF!</definedName>
    <definedName name="чть" localSheetId="6">#REF!</definedName>
    <definedName name="чть" localSheetId="8">#REF!</definedName>
    <definedName name="чть" localSheetId="9">#REF!</definedName>
    <definedName name="чть" localSheetId="7">#REF!</definedName>
    <definedName name="чть">#REF!</definedName>
    <definedName name="ш" localSheetId="6" hidden="1">{#N/A,#N/A,TRUE,"Смета на пасс. обор. №1"}</definedName>
    <definedName name="ш" localSheetId="8" hidden="1">{#N/A,#N/A,TRUE,"Смета на пасс. обор. №1"}</definedName>
    <definedName name="ш" localSheetId="9" hidden="1">{#N/A,#N/A,TRUE,"Смета на пасс. обор. №1"}</definedName>
    <definedName name="ш" localSheetId="7" hidden="1">{#N/A,#N/A,TRUE,"Смета на пасс. обор. №1"}</definedName>
    <definedName name="ш" hidden="1">{#N/A,#N/A,TRUE,"Смета на пасс. обор. №1"}</definedName>
    <definedName name="ш_1" localSheetId="6" hidden="1">{#N/A,#N/A,TRUE,"Смета на пасс. обор. №1"}</definedName>
    <definedName name="ш_1" localSheetId="8" hidden="1">{#N/A,#N/A,TRUE,"Смета на пасс. обор. №1"}</definedName>
    <definedName name="ш_1" localSheetId="9" hidden="1">{#N/A,#N/A,TRUE,"Смета на пасс. обор. №1"}</definedName>
    <definedName name="ш_1" localSheetId="7" hidden="1">{#N/A,#N/A,TRUE,"Смета на пасс. обор. №1"}</definedName>
    <definedName name="ш_1" hidden="1">{#N/A,#N/A,TRUE,"Смета на пасс. обор. №1"}</definedName>
    <definedName name="шгнкушгрдаы" localSheetId="6">#REF!</definedName>
    <definedName name="шгнкушгрдаы" localSheetId="8">#REF!</definedName>
    <definedName name="шгнкушгрдаы" localSheetId="9">#REF!</definedName>
    <definedName name="шгнкушгрдаы" localSheetId="7">#REF!</definedName>
    <definedName name="шгнкушгрдаы">#REF!</definedName>
    <definedName name="шгфуждлоэзшщ\ыфтм" localSheetId="6">#REF!</definedName>
    <definedName name="шгфуждлоэзшщ\ыфтм" localSheetId="8">#REF!</definedName>
    <definedName name="шгфуждлоэзшщ\ыфтм" localSheetId="9">#REF!</definedName>
    <definedName name="шгфуждлоэзшщ\ыфтм" localSheetId="7">#REF!</definedName>
    <definedName name="шгфуждлоэзшщ\ыфтм">#REF!</definedName>
    <definedName name="Шесть" localSheetId="6">#REF!</definedName>
    <definedName name="Шесть" localSheetId="8">#REF!</definedName>
    <definedName name="Шесть" localSheetId="9">#REF!</definedName>
    <definedName name="Шесть">#REF!</definedName>
    <definedName name="щщ" localSheetId="7">#REF!</definedName>
    <definedName name="щщ">#REF!</definedName>
    <definedName name="ъхз">#REF!</definedName>
    <definedName name="ы" localSheetId="6" hidden="1">{#N/A,#N/A,TRUE,"Смета на пасс. обор. №1"}</definedName>
    <definedName name="ы" localSheetId="8" hidden="1">{#N/A,#N/A,TRUE,"Смета на пасс. обор. №1"}</definedName>
    <definedName name="ы" localSheetId="9" hidden="1">{#N/A,#N/A,TRUE,"Смета на пасс. обор. №1"}</definedName>
    <definedName name="ы" localSheetId="7" hidden="1">{#N/A,#N/A,TRUE,"Смета на пасс. обор. №1"}</definedName>
    <definedName name="ы" hidden="1">{#N/A,#N/A,TRUE,"Смета на пасс. обор. №1"}</definedName>
    <definedName name="ы_1" localSheetId="6" hidden="1">{#N/A,#N/A,TRUE,"Смета на пасс. обор. №1"}</definedName>
    <definedName name="ы_1" localSheetId="8" hidden="1">{#N/A,#N/A,TRUE,"Смета на пасс. обор. №1"}</definedName>
    <definedName name="ы_1" localSheetId="9" hidden="1">{#N/A,#N/A,TRUE,"Смета на пасс. обор. №1"}</definedName>
    <definedName name="ы_1" localSheetId="7" hidden="1">{#N/A,#N/A,TRUE,"Смета на пасс. обор. №1"}</definedName>
    <definedName name="ы_1" hidden="1">{#N/A,#N/A,TRUE,"Смета на пасс. обор. №1"}</definedName>
    <definedName name="ЫВGGGGGGGGGGGGGGG" localSheetId="6">#REF!</definedName>
    <definedName name="ЫВGGGGGGGGGGGGGGG" localSheetId="8">#REF!</definedName>
    <definedName name="ЫВGGGGGGGGGGGGGGG" localSheetId="9">#REF!</definedName>
    <definedName name="ЫВGGGGGGGGGGGGGGG" localSheetId="7">#REF!</definedName>
    <definedName name="ЫВGGGGGGGGGGGGGGG">#REF!</definedName>
    <definedName name="ыва" localSheetId="6" hidden="1">{#N/A,#N/A,TRUE,"Смета на пасс. обор. №1"}</definedName>
    <definedName name="ыва" localSheetId="8" hidden="1">{#N/A,#N/A,TRUE,"Смета на пасс. обор. №1"}</definedName>
    <definedName name="ыва" localSheetId="9" hidden="1">{#N/A,#N/A,TRUE,"Смета на пасс. обор. №1"}</definedName>
    <definedName name="ыва" localSheetId="7" hidden="1">{#N/A,#N/A,TRUE,"Смета на пасс. обор. №1"}</definedName>
    <definedName name="ыва" hidden="1">{#N/A,#N/A,TRUE,"Смета на пасс. обор. №1"}</definedName>
    <definedName name="ыва_1" localSheetId="6" hidden="1">{#N/A,#N/A,TRUE,"Смета на пасс. обор. №1"}</definedName>
    <definedName name="ыва_1" localSheetId="8" hidden="1">{#N/A,#N/A,TRUE,"Смета на пасс. обор. №1"}</definedName>
    <definedName name="ыва_1" localSheetId="9" hidden="1">{#N/A,#N/A,TRUE,"Смета на пасс. обор. №1"}</definedName>
    <definedName name="ыва_1" localSheetId="7" hidden="1">{#N/A,#N/A,TRUE,"Смета на пасс. обор. №1"}</definedName>
    <definedName name="ыва_1" hidden="1">{#N/A,#N/A,TRUE,"Смета на пасс. обор. №1"}</definedName>
    <definedName name="ыы" localSheetId="6">#REF!</definedName>
    <definedName name="ыы" localSheetId="8">#REF!</definedName>
    <definedName name="ыы" localSheetId="9">#REF!</definedName>
    <definedName name="ыы" localSheetId="7">#REF!</definedName>
    <definedName name="ыы">#REF!</definedName>
    <definedName name="ыы_1" localSheetId="6">#REF!</definedName>
    <definedName name="ыы_1" localSheetId="8">#REF!</definedName>
    <definedName name="ыы_1" localSheetId="9">#REF!</definedName>
    <definedName name="ыы_1" localSheetId="7">#REF!</definedName>
    <definedName name="ыы_1">#REF!</definedName>
    <definedName name="ыы_10" localSheetId="6">#REF!</definedName>
    <definedName name="ыы_10" localSheetId="8">#REF!</definedName>
    <definedName name="ыы_10" localSheetId="9">#REF!</definedName>
    <definedName name="ыы_10" localSheetId="7">#REF!</definedName>
    <definedName name="ыы_10">#REF!</definedName>
    <definedName name="ыы_11">#REF!</definedName>
    <definedName name="ыы_12">#REF!</definedName>
    <definedName name="ыы_13">#REF!</definedName>
    <definedName name="ыы_14">#REF!</definedName>
    <definedName name="ыы_15">#REF!</definedName>
    <definedName name="ыы_16">#REF!</definedName>
    <definedName name="ыы_17">#REF!</definedName>
    <definedName name="ыы_18">#REF!</definedName>
    <definedName name="ыы_19">#REF!</definedName>
    <definedName name="ыы_2">#REF!</definedName>
    <definedName name="ыы_20">#REF!</definedName>
    <definedName name="ыы_21">#REF!</definedName>
    <definedName name="ыы_49">#REF!</definedName>
    <definedName name="ыы_50">#REF!</definedName>
    <definedName name="ыы_51">#REF!</definedName>
    <definedName name="ыы_52">#REF!</definedName>
    <definedName name="ыы_53">#REF!</definedName>
    <definedName name="ыы_54">#REF!</definedName>
    <definedName name="ыы_6">#REF!</definedName>
    <definedName name="ыы_7">#REF!</definedName>
    <definedName name="ыы_8">#REF!</definedName>
    <definedName name="ыы_9">#REF!</definedName>
    <definedName name="ыыы">#REF!</definedName>
    <definedName name="э1">#REF!</definedName>
    <definedName name="эж">#REF!</definedName>
    <definedName name="эж_1">#REF!</definedName>
    <definedName name="эж_10">#REF!</definedName>
    <definedName name="эж_11">#REF!</definedName>
    <definedName name="эж_12">#REF!</definedName>
    <definedName name="эж_13">#REF!</definedName>
    <definedName name="эж_14">#REF!</definedName>
    <definedName name="эж_15">#REF!</definedName>
    <definedName name="эж_16">#REF!</definedName>
    <definedName name="эж_17">#REF!</definedName>
    <definedName name="эж_18">#REF!</definedName>
    <definedName name="эж_19">#REF!</definedName>
    <definedName name="эж_2">#REF!</definedName>
    <definedName name="эж_20">#REF!</definedName>
    <definedName name="эж_21">#REF!</definedName>
    <definedName name="эж_49">#REF!</definedName>
    <definedName name="эж_50">#REF!</definedName>
    <definedName name="эж_51">#REF!</definedName>
    <definedName name="эж_52">#REF!</definedName>
    <definedName name="эж_53">#REF!</definedName>
    <definedName name="эж_54">#REF!</definedName>
    <definedName name="эж_6">#REF!</definedName>
    <definedName name="эж_7">#REF!</definedName>
    <definedName name="эж_8">#REF!</definedName>
    <definedName name="эж_9">#REF!</definedName>
    <definedName name="эк">#REF!</definedName>
    <definedName name="эк1">#REF!</definedName>
    <definedName name="эко">#REF!</definedName>
    <definedName name="эко___0">#REF!</definedName>
    <definedName name="эко___0_1">#REF!</definedName>
    <definedName name="эко_1">#REF!</definedName>
    <definedName name="эко_5">#REF!</definedName>
    <definedName name="эко_5_1">#REF!</definedName>
    <definedName name="эко1">#REF!</definedName>
    <definedName name="экол.1" localSheetId="6">[2]топография!#REF!</definedName>
    <definedName name="экол.1" localSheetId="8">[2]топография!#REF!</definedName>
    <definedName name="экол.1" localSheetId="7">[2]топография!#REF!</definedName>
    <definedName name="экол.1">[2]топография!#REF!</definedName>
    <definedName name="экол1" localSheetId="6">#REF!</definedName>
    <definedName name="экол1" localSheetId="8">#REF!</definedName>
    <definedName name="экол1" localSheetId="9">#REF!</definedName>
    <definedName name="экол1" localSheetId="7">#REF!</definedName>
    <definedName name="экол1">#REF!</definedName>
    <definedName name="экол2" localSheetId="6">#REF!</definedName>
    <definedName name="экол2" localSheetId="8">#REF!</definedName>
    <definedName name="экол2" localSheetId="9">#REF!</definedName>
    <definedName name="экол2" localSheetId="7">#REF!</definedName>
    <definedName name="экол2">#REF!</definedName>
    <definedName name="Экол3" localSheetId="6">#REF!</definedName>
    <definedName name="Экол3" localSheetId="8">#REF!</definedName>
    <definedName name="Экол3" localSheetId="9">#REF!</definedName>
    <definedName name="Экол3" localSheetId="7">#REF!</definedName>
    <definedName name="Экол3">#REF!</definedName>
    <definedName name="эколог">#REF!</definedName>
    <definedName name="экология">NA()</definedName>
    <definedName name="экологияч" localSheetId="6">#REF!</definedName>
    <definedName name="экологияч" localSheetId="8">#REF!</definedName>
    <definedName name="экологияч" localSheetId="9">#REF!</definedName>
    <definedName name="экологияч">#REF!</definedName>
    <definedName name="эл" localSheetId="6" hidden="1">{#N/A,#N/A,TRUE,"Смета на пасс. обор. №1"}</definedName>
    <definedName name="эл" localSheetId="8" hidden="1">{#N/A,#N/A,TRUE,"Смета на пасс. обор. №1"}</definedName>
    <definedName name="эл" localSheetId="9" hidden="1">{#N/A,#N/A,TRUE,"Смета на пасс. обор. №1"}</definedName>
    <definedName name="эл" localSheetId="7" hidden="1">{#N/A,#N/A,TRUE,"Смета на пасс. обор. №1"}</definedName>
    <definedName name="эл" hidden="1">{#N/A,#N/A,TRUE,"Смета на пасс. обор. №1"}</definedName>
    <definedName name="эл_1" localSheetId="6" hidden="1">{#N/A,#N/A,TRUE,"Смета на пасс. обор. №1"}</definedName>
    <definedName name="эл_1" localSheetId="8" hidden="1">{#N/A,#N/A,TRUE,"Смета на пасс. обор. №1"}</definedName>
    <definedName name="эл_1" localSheetId="9" hidden="1">{#N/A,#N/A,TRUE,"Смета на пасс. обор. №1"}</definedName>
    <definedName name="эл_1" localSheetId="7" hidden="1">{#N/A,#N/A,TRUE,"Смета на пасс. обор. №1"}</definedName>
    <definedName name="эл_1" hidden="1">{#N/A,#N/A,TRUE,"Смета на пасс. обор. №1"}</definedName>
    <definedName name="эмс" localSheetId="6">[2]топография!#REF!</definedName>
    <definedName name="эмс" localSheetId="8">[2]топография!#REF!</definedName>
    <definedName name="эмс" localSheetId="7">[2]топография!#REF!</definedName>
    <definedName name="эмс">[2]топография!#REF!</definedName>
    <definedName name="ю" localSheetId="6">#REF!</definedName>
    <definedName name="ю" localSheetId="8">#REF!</definedName>
    <definedName name="ю" localSheetId="9">#REF!</definedName>
    <definedName name="ю" localSheetId="7">#REF!</definedName>
    <definedName name="ю">#REF!</definedName>
    <definedName name="юб" localSheetId="6">#REF!</definedName>
    <definedName name="юб" localSheetId="8">#REF!</definedName>
    <definedName name="юб" localSheetId="9">#REF!</definedName>
    <definedName name="юб" localSheetId="7">#REF!</definedName>
    <definedName name="юб">#REF!</definedName>
    <definedName name="ЮФУ" localSheetId="6">#REF!</definedName>
    <definedName name="ЮФУ" localSheetId="8">#REF!</definedName>
    <definedName name="ЮФУ" localSheetId="9">#REF!</definedName>
    <definedName name="ЮФУ" localSheetId="7">#REF!</definedName>
    <definedName name="ЮФУ">#REF!</definedName>
    <definedName name="ЮФУ2">#REF!</definedName>
    <definedName name="ююю" localSheetId="6" hidden="1">{#N/A,#N/A,TRUE,"Смета на пасс. обор. №1"}</definedName>
    <definedName name="ююю" localSheetId="8" hidden="1">{#N/A,#N/A,TRUE,"Смета на пасс. обор. №1"}</definedName>
    <definedName name="ююю" localSheetId="9" hidden="1">{#N/A,#N/A,TRUE,"Смета на пасс. обор. №1"}</definedName>
    <definedName name="ююю" localSheetId="7" hidden="1">{#N/A,#N/A,TRUE,"Смета на пасс. обор. №1"}</definedName>
    <definedName name="ююю" hidden="1">{#N/A,#N/A,TRUE,"Смета на пасс. обор. №1"}</definedName>
    <definedName name="ююю_1" localSheetId="6" hidden="1">{#N/A,#N/A,TRUE,"Смета на пасс. обор. №1"}</definedName>
    <definedName name="ююю_1" localSheetId="8" hidden="1">{#N/A,#N/A,TRUE,"Смета на пасс. обор. №1"}</definedName>
    <definedName name="ююю_1" localSheetId="9" hidden="1">{#N/A,#N/A,TRUE,"Смета на пасс. обор. №1"}</definedName>
    <definedName name="ююю_1" localSheetId="7" hidden="1">{#N/A,#N/A,TRUE,"Смета на пасс. обор. №1"}</definedName>
    <definedName name="ююю_1" hidden="1">{#N/A,#N/A,TRUE,"Смета на пасс. обор. №1"}</definedName>
    <definedName name="я" localSheetId="6">#REF!</definedName>
    <definedName name="я" localSheetId="8">#REF!</definedName>
    <definedName name="я" localSheetId="9">#REF!</definedName>
    <definedName name="я" localSheetId="7">#REF!</definedName>
    <definedName name="я">#REF!</definedName>
  </definedNames>
  <calcPr calcId="162913" refMode="R1C1" fullPrecision="0"/>
</workbook>
</file>

<file path=xl/calcChain.xml><?xml version="1.0" encoding="utf-8"?>
<calcChain xmlns="http://schemas.openxmlformats.org/spreadsheetml/2006/main">
  <c r="C14" i="47" l="1"/>
  <c r="C12" i="47"/>
  <c r="C10" i="47"/>
  <c r="C9" i="47"/>
  <c r="F16" i="50"/>
  <c r="C35" i="50"/>
  <c r="F28" i="50"/>
  <c r="B15" i="50"/>
  <c r="B13" i="50"/>
  <c r="G24" i="13"/>
  <c r="F24" i="13"/>
  <c r="E24" i="13"/>
  <c r="F34" i="50" l="1"/>
  <c r="D34" i="50"/>
  <c r="F32" i="50"/>
  <c r="D32" i="50"/>
  <c r="F35" i="50" l="1"/>
  <c r="E14" i="50" l="1"/>
  <c r="E13" i="50"/>
  <c r="E16" i="50"/>
  <c r="E15" i="50"/>
  <c r="F19" i="13" l="1"/>
  <c r="D13" i="35" s="1"/>
  <c r="D26" i="76"/>
  <c r="A47" i="75"/>
  <c r="D46" i="75"/>
  <c r="L46" i="75" s="1"/>
  <c r="D40" i="75"/>
  <c r="D37" i="75"/>
  <c r="D39" i="75"/>
  <c r="A15" i="75"/>
  <c r="F16" i="75"/>
  <c r="D16" i="75"/>
  <c r="L16" i="75" s="1"/>
  <c r="L15" i="75"/>
  <c r="A16" i="75"/>
  <c r="A17" i="75" s="1"/>
  <c r="L14" i="75"/>
  <c r="A14" i="75"/>
  <c r="D44" i="75"/>
  <c r="L44" i="75"/>
  <c r="F20" i="13" l="1"/>
  <c r="A22" i="74" l="1"/>
  <c r="A21" i="74"/>
  <c r="A14" i="74"/>
  <c r="A13" i="74"/>
  <c r="D21" i="74"/>
  <c r="N21" i="74" s="1"/>
  <c r="O21" i="74" s="1"/>
  <c r="N13" i="74"/>
  <c r="O13" i="74" s="1"/>
  <c r="C3" i="35" l="1"/>
  <c r="J64" i="77" l="1"/>
  <c r="J63" i="77"/>
  <c r="J65" i="77" s="1"/>
  <c r="J66" i="77" s="1"/>
  <c r="J62" i="77"/>
  <c r="J61" i="77"/>
  <c r="J60" i="77"/>
  <c r="J59" i="77"/>
  <c r="J58" i="77"/>
  <c r="J57" i="77"/>
  <c r="J56" i="77"/>
  <c r="J55" i="77"/>
  <c r="J54" i="77"/>
  <c r="J53" i="77"/>
  <c r="J52" i="77"/>
  <c r="J51" i="77"/>
  <c r="J50" i="77"/>
  <c r="J49" i="77"/>
  <c r="J48" i="77"/>
  <c r="J47" i="77"/>
  <c r="J46" i="77"/>
  <c r="J45" i="77"/>
  <c r="J44" i="77"/>
  <c r="J43" i="77"/>
  <c r="J42" i="77"/>
  <c r="J41" i="77"/>
  <c r="J40" i="77"/>
  <c r="J39" i="77"/>
  <c r="J38" i="77"/>
  <c r="J37" i="77"/>
  <c r="J36" i="77"/>
  <c r="J35" i="77"/>
  <c r="J34" i="77"/>
  <c r="J33" i="77"/>
  <c r="J32" i="77"/>
  <c r="J31" i="77"/>
  <c r="J30" i="77"/>
  <c r="J29" i="77"/>
  <c r="J22" i="77"/>
  <c r="J21" i="77"/>
  <c r="J20" i="77"/>
  <c r="J19" i="77"/>
  <c r="J18" i="77"/>
  <c r="J17" i="77"/>
  <c r="J16" i="77"/>
  <c r="J66" i="76"/>
  <c r="J63" i="76"/>
  <c r="B47" i="76"/>
  <c r="J31" i="76"/>
  <c r="J29" i="76"/>
  <c r="J26" i="76"/>
  <c r="J21" i="76"/>
  <c r="J16" i="76"/>
  <c r="L58" i="75"/>
  <c r="D58" i="75"/>
  <c r="D51" i="75"/>
  <c r="L51" i="75" s="1"/>
  <c r="D43" i="75"/>
  <c r="L43" i="75" s="1"/>
  <c r="L40" i="75"/>
  <c r="D48" i="75" s="1"/>
  <c r="L48" i="75" s="1"/>
  <c r="L39" i="75"/>
  <c r="D50" i="75" s="1"/>
  <c r="L50" i="75" s="1"/>
  <c r="L38" i="75"/>
  <c r="L37" i="75"/>
  <c r="L36" i="75"/>
  <c r="D47" i="75" s="1"/>
  <c r="L47" i="75" s="1"/>
  <c r="L35" i="75"/>
  <c r="L34" i="75"/>
  <c r="L33" i="75"/>
  <c r="L32" i="75"/>
  <c r="L31" i="75"/>
  <c r="L30" i="75"/>
  <c r="L29" i="75"/>
  <c r="L23" i="75"/>
  <c r="D22" i="75"/>
  <c r="L22" i="75" s="1"/>
  <c r="L21" i="75"/>
  <c r="L20" i="75"/>
  <c r="L19" i="75"/>
  <c r="L18" i="75"/>
  <c r="F18" i="75"/>
  <c r="D18" i="75"/>
  <c r="L17" i="75"/>
  <c r="L13" i="75"/>
  <c r="A13" i="75"/>
  <c r="A18" i="75" s="1"/>
  <c r="A19" i="75" s="1"/>
  <c r="A20" i="75" s="1"/>
  <c r="A21" i="75" s="1"/>
  <c r="A22" i="75" s="1"/>
  <c r="A23" i="75" s="1"/>
  <c r="A25" i="75" s="1"/>
  <c r="A26" i="75" s="1"/>
  <c r="A29" i="75" s="1"/>
  <c r="A30" i="75" s="1"/>
  <c r="A31" i="75" s="1"/>
  <c r="A32" i="75" s="1"/>
  <c r="A33" i="75" s="1"/>
  <c r="A34" i="75" s="1"/>
  <c r="A35" i="75" s="1"/>
  <c r="A36" i="75" s="1"/>
  <c r="A37" i="75" s="1"/>
  <c r="A38" i="75" s="1"/>
  <c r="A39" i="75" s="1"/>
  <c r="A40" i="75" s="1"/>
  <c r="A43" i="75" s="1"/>
  <c r="L12" i="75"/>
  <c r="A12" i="75"/>
  <c r="L11" i="75"/>
  <c r="N28" i="74"/>
  <c r="N27" i="74"/>
  <c r="N26" i="74"/>
  <c r="N23" i="74"/>
  <c r="O23" i="74" s="1"/>
  <c r="D23" i="74"/>
  <c r="O22" i="74"/>
  <c r="N22" i="74"/>
  <c r="D22" i="74"/>
  <c r="D20" i="74"/>
  <c r="N20" i="74" s="1"/>
  <c r="O20" i="74" s="1"/>
  <c r="A17" i="74"/>
  <c r="A20" i="74" s="1"/>
  <c r="A23" i="74" s="1"/>
  <c r="A26" i="74" s="1"/>
  <c r="A27" i="74" s="1"/>
  <c r="A28" i="74" s="1"/>
  <c r="O15" i="74"/>
  <c r="N15" i="74"/>
  <c r="A15" i="74"/>
  <c r="O14" i="74"/>
  <c r="N14" i="74"/>
  <c r="N12" i="74"/>
  <c r="O12" i="74" s="1"/>
  <c r="F33" i="76" l="1"/>
  <c r="J33" i="76" s="1"/>
  <c r="J35" i="76" s="1"/>
  <c r="J36" i="76" s="1"/>
  <c r="O31" i="76"/>
  <c r="L41" i="75"/>
  <c r="A44" i="75"/>
  <c r="A45" i="75" s="1"/>
  <c r="L24" i="75"/>
  <c r="D25" i="75" s="1"/>
  <c r="L25" i="75" s="1"/>
  <c r="O16" i="74"/>
  <c r="F17" i="74" s="1"/>
  <c r="O17" i="74" s="1"/>
  <c r="O18" i="74" s="1"/>
  <c r="F26" i="74" s="1"/>
  <c r="O26" i="74" s="1"/>
  <c r="F24" i="77"/>
  <c r="J24" i="77" s="1"/>
  <c r="J22" i="76"/>
  <c r="J24" i="76" s="1"/>
  <c r="J23" i="76"/>
  <c r="D49" i="75"/>
  <c r="L49" i="75" s="1"/>
  <c r="D45" i="75"/>
  <c r="L45" i="75" s="1"/>
  <c r="O24" i="74"/>
  <c r="A48" i="75" l="1"/>
  <c r="A49" i="75" s="1"/>
  <c r="A50" i="75" s="1"/>
  <c r="A51" i="75" s="1"/>
  <c r="A52" i="75" s="1"/>
  <c r="A55" i="75" s="1"/>
  <c r="A56" i="75" s="1"/>
  <c r="A57" i="75" s="1"/>
  <c r="A46" i="75"/>
  <c r="F25" i="77"/>
  <c r="J38" i="76"/>
  <c r="D26" i="75"/>
  <c r="L26" i="75" s="1"/>
  <c r="L27" i="75" s="1"/>
  <c r="D52" i="75"/>
  <c r="L52" i="75" s="1"/>
  <c r="L53" i="75" s="1"/>
  <c r="F27" i="74"/>
  <c r="O27" i="74" s="1"/>
  <c r="F28" i="74"/>
  <c r="O28" i="74" s="1"/>
  <c r="O29" i="74" l="1"/>
  <c r="O30" i="74" s="1"/>
  <c r="O31" i="74" s="1"/>
  <c r="F26" i="77"/>
  <c r="J26" i="77" s="1"/>
  <c r="J25" i="77"/>
  <c r="J27" i="77" s="1"/>
  <c r="J67" i="77" s="1"/>
  <c r="J68" i="77" s="1"/>
  <c r="J39" i="76"/>
  <c r="J40" i="76"/>
  <c r="J41" i="76"/>
  <c r="D42" i="76"/>
  <c r="J42" i="76" s="1"/>
  <c r="D55" i="75"/>
  <c r="J43" i="76" l="1"/>
  <c r="J44" i="76" s="1"/>
  <c r="J45" i="76" s="1"/>
  <c r="E16" i="13" s="1"/>
  <c r="G16" i="13" s="1"/>
  <c r="J69" i="77"/>
  <c r="E14" i="13"/>
  <c r="O32" i="74"/>
  <c r="E13" i="13"/>
  <c r="L55" i="75"/>
  <c r="D56" i="75" s="1"/>
  <c r="L56" i="75" s="1"/>
  <c r="E17" i="13" l="1"/>
  <c r="J46" i="76"/>
  <c r="J47" i="76" s="1"/>
  <c r="J48" i="76" s="1"/>
  <c r="D57" i="75"/>
  <c r="L57" i="75" s="1"/>
  <c r="L59" i="75" s="1"/>
  <c r="L60" i="75" s="1"/>
  <c r="L61" i="75" s="1"/>
  <c r="E15" i="13" s="1"/>
  <c r="G15" i="13" l="1"/>
  <c r="D10" i="35"/>
  <c r="L62" i="75"/>
  <c r="L63" i="75" s="1"/>
  <c r="L64" i="75" s="1"/>
  <c r="A18" i="51" l="1"/>
  <c r="A17" i="48" l="1"/>
  <c r="A10" i="48"/>
  <c r="C5" i="13" l="1"/>
  <c r="B2" i="50"/>
  <c r="A3" i="47"/>
  <c r="C4" i="51"/>
  <c r="G14" i="13" l="1"/>
  <c r="G19" i="13" l="1"/>
  <c r="G20" i="13" s="1"/>
  <c r="D15" i="35" s="1"/>
  <c r="L15" i="28"/>
  <c r="L14" i="28"/>
  <c r="L13" i="28"/>
  <c r="L12" i="28"/>
  <c r="B16" i="50" l="1"/>
  <c r="L16" i="28"/>
  <c r="D18" i="28" s="1"/>
  <c r="L18" i="28" s="1"/>
  <c r="D15" i="50" l="1"/>
  <c r="D16" i="50" s="1"/>
  <c r="D17" i="28"/>
  <c r="L17" i="28" s="1"/>
  <c r="D27" i="28" s="1"/>
  <c r="L27" i="28" s="1"/>
  <c r="D19" i="28"/>
  <c r="L19" i="28" s="1"/>
  <c r="F15" i="50" l="1"/>
  <c r="G15" i="50" s="1"/>
  <c r="L21" i="28"/>
  <c r="D24" i="28"/>
  <c r="D23" i="28"/>
  <c r="L23" i="28" s="1"/>
  <c r="G16" i="50" l="1"/>
  <c r="L24" i="28"/>
  <c r="D25" i="28" l="1"/>
  <c r="L25" i="28" s="1"/>
  <c r="D26" i="28"/>
  <c r="L26" i="28" s="1"/>
  <c r="D28" i="28" l="1"/>
  <c r="L28" i="28" s="1"/>
  <c r="L29" i="28" s="1"/>
  <c r="L30" i="28" s="1"/>
  <c r="L31" i="28" s="1"/>
  <c r="L32" i="28" s="1"/>
  <c r="L33" i="28" s="1"/>
  <c r="L34" i="28" s="1"/>
  <c r="D10" i="47" l="1"/>
  <c r="E10" i="47" l="1"/>
  <c r="G13" i="13" l="1"/>
  <c r="G17" i="13" s="1"/>
  <c r="D12" i="35" l="1"/>
  <c r="D16" i="35" s="1"/>
  <c r="H17" i="35" s="1"/>
  <c r="H18" i="35" s="1"/>
  <c r="G22" i="13" s="1"/>
  <c r="G23" i="13" l="1"/>
  <c r="D13" i="50"/>
  <c r="B14" i="50"/>
  <c r="D14" i="50" s="1"/>
  <c r="F14" i="50" s="1"/>
  <c r="G14" i="50" s="1"/>
  <c r="D14" i="47" l="1"/>
  <c r="E14" i="47" s="1"/>
  <c r="B17" i="50"/>
  <c r="F13" i="50"/>
  <c r="F17" i="50" s="1"/>
  <c r="F18" i="50" s="1"/>
  <c r="F19" i="50" s="1"/>
  <c r="D17" i="50"/>
  <c r="D18" i="50" s="1"/>
  <c r="D19" i="50" s="1"/>
  <c r="B18" i="50" l="1"/>
  <c r="B19" i="50" s="1"/>
  <c r="G13" i="50"/>
  <c r="C11" i="47" s="1"/>
  <c r="G17" i="50" l="1"/>
  <c r="D12" i="47" s="1"/>
  <c r="E12" i="47" s="1"/>
  <c r="D9" i="47" l="1"/>
  <c r="D11" i="47" s="1"/>
  <c r="G18" i="50"/>
  <c r="G19" i="50" s="1"/>
  <c r="E9" i="47" l="1"/>
  <c r="E11" i="47" l="1"/>
  <c r="G6" i="51" s="1"/>
  <c r="B22" i="48" l="1"/>
</calcChain>
</file>

<file path=xl/comments1.xml><?xml version="1.0" encoding="utf-8"?>
<comments xmlns="http://schemas.openxmlformats.org/spreadsheetml/2006/main">
  <authors>
    <author>Автор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другой справочник?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позиция 2 и 3 - за двоение работ 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2. По пунктам 2 и 3 неверно указан масштаб карт, на которые наносятся результат работ. В отчёте приведены карты М 1:1500. В качестве исходных данных  использовались карты М 1:2000. 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5. Техническим отчётом не обоснованы работы по курированию инженерных изысканий п.8 сметы.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B7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C11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B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C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D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коэффициентов&gt;</t>
        </r>
      </text>
    </comment>
    <comment ref="E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
&lt;Расчет стомости - формула&gt;&lt;Обоснование коэффициентов&gt;</t>
        </r>
      </text>
    </comment>
    <comment ref="F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 &lt;подпись 360 значение&gt;</t>
        </r>
      </text>
    </comment>
    <comment ref="B7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 &lt;подпись 390 значение&gt;</t>
        </r>
      </text>
    </comment>
    <comment ref="B7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300 значение&gt;</t>
        </r>
      </text>
    </comment>
    <comment ref="B7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310 значение&gt;</t>
        </r>
      </text>
    </comment>
    <comment ref="B7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Хвост::&lt;Описание локальной сметы&gt;</t>
        </r>
      </text>
    </comment>
  </commentList>
</comments>
</file>

<file path=xl/sharedStrings.xml><?xml version="1.0" encoding="utf-8"?>
<sst xmlns="http://schemas.openxmlformats.org/spreadsheetml/2006/main" count="960" uniqueCount="682">
  <si>
    <t xml:space="preserve">СВОДНАЯ  СМЕТА </t>
  </si>
  <si>
    <t>Наименование организации-заказчика</t>
  </si>
  <si>
    <t>№ п/п</t>
  </si>
  <si>
    <t>Перечень выполняемых работ</t>
  </si>
  <si>
    <t>1.1</t>
  </si>
  <si>
    <t>Руб.</t>
  </si>
  <si>
    <t>на проектные (изыскательские) работы</t>
  </si>
  <si>
    <t>Наименование строительства
и стадии проектирования</t>
  </si>
  <si>
    <t>Наименование проектной организации - генерального проектировщика</t>
  </si>
  <si>
    <t>Характеристика проектируемого объекта п. ЗП</t>
  </si>
  <si>
    <t>Изыскательские работы</t>
  </si>
  <si>
    <t>Проектные работы</t>
  </si>
  <si>
    <t>Итого</t>
  </si>
  <si>
    <t>ИТОГО по разделу 1:</t>
  </si>
  <si>
    <t>ИТОГО по разделу 2:</t>
  </si>
  <si>
    <t>Итого:</t>
  </si>
  <si>
    <t>№№ п/п</t>
  </si>
  <si>
    <t>Наименование работ и затрат</t>
  </si>
  <si>
    <t>Единица измерен.</t>
  </si>
  <si>
    <t>Кол-во</t>
  </si>
  <si>
    <t>Обоснование стоимости</t>
  </si>
  <si>
    <t xml:space="preserve">Расчет стоимости                                                </t>
  </si>
  <si>
    <t xml:space="preserve">Стоимость, руб. </t>
  </si>
  <si>
    <t>цена за ед</t>
  </si>
  <si>
    <t>К1</t>
  </si>
  <si>
    <t>К2</t>
  </si>
  <si>
    <t>К3</t>
  </si>
  <si>
    <t>К4</t>
  </si>
  <si>
    <t>К5</t>
  </si>
  <si>
    <t>1. Полевые работы</t>
  </si>
  <si>
    <t>Итого полевых работ:</t>
  </si>
  <si>
    <t>Расходы на организацию и ликвидацию полевых работ</t>
  </si>
  <si>
    <t>Срочность выполнения работ</t>
  </si>
  <si>
    <t>НДС 18%</t>
  </si>
  <si>
    <t>Характеристика предприятия, здания, сооружения или виды работ</t>
  </si>
  <si>
    <t>Единица измерения</t>
  </si>
  <si>
    <t>1 га</t>
  </si>
  <si>
    <t>ИТОГО в ценах 2001 года:</t>
  </si>
  <si>
    <t>Составил:________________</t>
  </si>
  <si>
    <t>Расходы по курированию инженерных изысканий</t>
  </si>
  <si>
    <t>Выдача промежуточых материалов изысканий</t>
  </si>
  <si>
    <t>ИТОГО прочих расходов:</t>
  </si>
  <si>
    <t>СБЦ-99, О.У.п.15</t>
  </si>
  <si>
    <t>ИТОГО с учетом понижающего коэффициента</t>
  </si>
  <si>
    <t>ИТОГО по смете:</t>
  </si>
  <si>
    <t>Ссылка на №№ смет по формам 2п и 3п</t>
  </si>
  <si>
    <t>Пассажирская подвесная канатная дорога гондольного типа SL1 c многофункциональным центром
для п. "Романтик", ВТРК "Архыз"</t>
  </si>
  <si>
    <t xml:space="preserve">  Смета№12-02-08</t>
  </si>
  <si>
    <t>на дендрологические исследования</t>
  </si>
  <si>
    <t>Смета составлена по Справочнику базовых цен на  лесохозяйственные изыскания (2006 г.)</t>
  </si>
  <si>
    <t>Рекогносцировочные агролесомелиоративные изыскания</t>
  </si>
  <si>
    <t>1 км2</t>
  </si>
  <si>
    <t>СБЦнЛИ, М. 2006, Табл. 1 п.1</t>
  </si>
  <si>
    <t>Ландшафтный анализ территории с нанесением результатов на карты (планы) в масштабе:1 : 1500 (332- (332-175)/2)</t>
  </si>
  <si>
    <t>СБЦнЛИ, М. 2006, Табл. 18 п.2-3</t>
  </si>
  <si>
    <t>Таксация лесного фонда с ландшафтной оценкой территории и нанесением результатов на карты в масштабе:1 : 1500 (242-(242-142)/2)</t>
  </si>
  <si>
    <t>СБЦнЛИ, М. 2006, Табл. 19 п.2-3</t>
  </si>
  <si>
    <t xml:space="preserve">Подеревная инвентаризация </t>
  </si>
  <si>
    <t>1 дерево</t>
  </si>
  <si>
    <t xml:space="preserve">СБЦнЛИ, М. 2006, Табл. 20 п.1 </t>
  </si>
  <si>
    <t>О.У.,т.1 п.1</t>
  </si>
  <si>
    <t>Выполнение изысканий в горных и высокогорных районах (1700 до 2000м)</t>
  </si>
  <si>
    <t>О.У.,т.1 п.2</t>
  </si>
  <si>
    <t>Выполнение изысканий в горных и высокогорных районах (2000 до3000м)</t>
  </si>
  <si>
    <t>О.У.,т.1 п.3</t>
  </si>
  <si>
    <t>2. Прочие расходы</t>
  </si>
  <si>
    <t>Расходы по внутреннему транспорту  при расст. от базы 10 км</t>
  </si>
  <si>
    <t>СБЦнЛИ, М. 2006, т.4 п.2</t>
  </si>
  <si>
    <t>Расходы по внешнему транспорту 2300 км.</t>
  </si>
  <si>
    <t>СБЦнЛИ, М. 2006, т.5 п.6</t>
  </si>
  <si>
    <t xml:space="preserve">СБЦнЛИ, М. 2006, О.У.п.11 </t>
  </si>
  <si>
    <t xml:space="preserve">СБЦнЛИ, М. 2006, О.У.п.13 </t>
  </si>
  <si>
    <t xml:space="preserve">СБЦнЛИ, М. 2006, О.У.п.16 </t>
  </si>
  <si>
    <t>ИТОГО c  коэф.  по письмам Минстроя России №25760-ЮР/08 от 13.08.2015</t>
  </si>
  <si>
    <t xml:space="preserve"> ИТОГО по смете с НДС</t>
  </si>
  <si>
    <t>Выполнение изысканий в горных и высокогорных районах (2000 до 3000м)</t>
  </si>
  <si>
    <t xml:space="preserve"> </t>
  </si>
  <si>
    <t>Наименование предприятия, здания, сооружения</t>
  </si>
  <si>
    <t>Стадия проектирования</t>
  </si>
  <si>
    <t>Проектная документация</t>
  </si>
  <si>
    <t>Вид проектных или
изыскательских работ</t>
  </si>
  <si>
    <t>Наименование проектной (изыскательской) организации</t>
  </si>
  <si>
    <t>Наименование организации
заказчика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</si>
  <si>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</si>
  <si>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Расчет стоимости: (a+bx)*Kj или (объём строительно-монтажных работ)*проц./ 100 или количество * цена</t>
  </si>
  <si>
    <t>Стоимость работ, Руб.</t>
  </si>
  <si>
    <t>Экспертиза проектно-изыскательских работ</t>
  </si>
  <si>
    <t>Постановление Правительства РФ от 05.03.2007 № 145</t>
  </si>
  <si>
    <t>рублей</t>
  </si>
  <si>
    <t>% от суммы Спд и Сиж</t>
  </si>
  <si>
    <r>
      <t>Наименование изыскательской организации:</t>
    </r>
    <r>
      <rPr>
        <sz val="10"/>
        <rFont val="Arial Cyr"/>
        <charset val="204"/>
      </rPr>
      <t xml:space="preserve"> ООО "Росинжиниринг Проект"</t>
    </r>
  </si>
  <si>
    <t xml:space="preserve">Наименование организации заказчика:  АО «Курорты Северного Кавказа»  </t>
  </si>
  <si>
    <t xml:space="preserve">  </t>
  </si>
  <si>
    <t>Итого: ИЗ+ПД</t>
  </si>
  <si>
    <t>Примечание</t>
  </si>
  <si>
    <t xml:space="preserve">          Стоимость работ, руб без НДС</t>
  </si>
  <si>
    <t xml:space="preserve">Расчет цены договора         </t>
  </si>
  <si>
    <t>№ п.п.</t>
  </si>
  <si>
    <t>Перечень видов работ</t>
  </si>
  <si>
    <t>без НДС</t>
  </si>
  <si>
    <t>с учетом НДС</t>
  </si>
  <si>
    <t>В том числе инфляционная составляющая за период выполнения работ</t>
  </si>
  <si>
    <t>ПОЯСНИТЕЛЬНАЯ ЗАПИСКА</t>
  </si>
  <si>
    <t>К РАСЧЕТУ НАЧАЛЬНОЙ МАКСИМАЛЬНОЙ ЦЕНЫ ДОГОВОРА</t>
  </si>
  <si>
    <t>рублей с учетом НДС</t>
  </si>
  <si>
    <t>Расчет затрат на проведение экспертизы проектных решений и материалов инженерных изысканий</t>
  </si>
  <si>
    <t>комплекс</t>
  </si>
  <si>
    <t>3.1</t>
  </si>
  <si>
    <t>Итоговая начальная максимальная цена проектно-изыскательских работ  составляет:</t>
  </si>
  <si>
    <t>Е.А. Татаринова</t>
  </si>
  <si>
    <t>Описание метода расчета стоимости изыскательских работ</t>
  </si>
  <si>
    <t>Описание метода расчета стоимости проектных работ</t>
  </si>
  <si>
    <t>ВСЕГО:</t>
  </si>
  <si>
    <t xml:space="preserve">Экспертиза проектной документации  и результатов инженерных изысканий. </t>
  </si>
  <si>
    <t>на выполнение проектно-изыскательских работ по объекту</t>
  </si>
  <si>
    <t>НДС-20 %</t>
  </si>
  <si>
    <t>1.2</t>
  </si>
  <si>
    <t>Инженерно-геодезические изыскания</t>
  </si>
  <si>
    <t>Инженерно-гидрометеорологические изыскания</t>
  </si>
  <si>
    <t>1.3</t>
  </si>
  <si>
    <t>1.4</t>
  </si>
  <si>
    <t>Стоимость инж.изыск. в уровне цен 01.01.2001 г. без НДС</t>
  </si>
  <si>
    <t>Стоимость проектных работ в уровне цен 01.01.2001 г. без НДС</t>
  </si>
  <si>
    <t xml:space="preserve">Расчет начальной (максимальной) цены контракта при осуществлении закупок работ по инженерным изысканиям и по подготовке проектной документации </t>
  </si>
  <si>
    <t>объект:</t>
  </si>
  <si>
    <t>по адресу:</t>
  </si>
  <si>
    <t>Основания для расчета: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</si>
  <si>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</si>
  <si>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</si>
  <si>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</si>
  <si>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Стоимость без учета НДС</t>
  </si>
  <si>
    <t>НДС-20%</t>
  </si>
  <si>
    <t>Стоимость с учетом НДС</t>
  </si>
  <si>
    <t>Примечание:</t>
  </si>
  <si>
    <t>Начало работ</t>
  </si>
  <si>
    <t>Окончание работ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</si>
  <si>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</si>
  <si>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</si>
  <si>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</si>
  <si>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</si>
  <si>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</si>
  <si>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резерв средств на непредвиденные работы и затраты;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</si>
  <si>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</si>
  <si>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</si>
  <si>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</si>
  <si>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</si>
  <si>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</si>
  <si>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2. Справочники базовых цен на инженерные изыскания и справочники базовых цен на проектные работы.</t>
  </si>
  <si>
    <t>*Индекс фактической инфляции по данным Росстата от цен  сметной документации до даты формирования НМЦК = 1</t>
  </si>
  <si>
    <t>В расчете учтен резерв средств на непредвиденные затраты в размере 2%</t>
  </si>
  <si>
    <t>Налог на добавленную стоимость - 20 %</t>
  </si>
  <si>
    <t>Кабардино-Балкарская Республика, всесезонный туристско-рекреационный комплекс «Эльбрус»</t>
  </si>
  <si>
    <t>Геофизические исследования</t>
  </si>
  <si>
    <t>1.5</t>
  </si>
  <si>
    <t>- затраты на инженерные изыскания:</t>
  </si>
  <si>
    <t>Форма 2п</t>
  </si>
  <si>
    <t>Наименование организации заказчика:</t>
  </si>
  <si>
    <t>АО "КАВКАЗ.РФ"</t>
  </si>
  <si>
    <t>№ пп</t>
  </si>
  <si>
    <t xml:space="preserve">   ВСЕГО по смете</t>
  </si>
  <si>
    <t xml:space="preserve">Начальник отдела ____________________ </t>
  </si>
  <si>
    <t xml:space="preserve">Составил ___________________________ </t>
  </si>
  <si>
    <t xml:space="preserve">Проверил ___________________________ </t>
  </si>
  <si>
    <t>3.2</t>
  </si>
  <si>
    <t>3.3</t>
  </si>
  <si>
    <t>Сумма Спд и Сиж (млн.рублей,</t>
  </si>
  <si>
    <t>Процент от суммы Спд и Сиж</t>
  </si>
  <si>
    <t>в ценах 2001 года)</t>
  </si>
  <si>
    <t>(П)</t>
  </si>
  <si>
    <t>0-0,15</t>
  </si>
  <si>
    <t>более 0,15</t>
  </si>
  <si>
    <t>более 0,25</t>
  </si>
  <si>
    <t>более 0,5</t>
  </si>
  <si>
    <t>более 0,75</t>
  </si>
  <si>
    <t>более 1</t>
  </si>
  <si>
    <t>более 1,5</t>
  </si>
  <si>
    <t>более 3</t>
  </si>
  <si>
    <t>более 4</t>
  </si>
  <si>
    <t>более 6</t>
  </si>
  <si>
    <t>более 8</t>
  </si>
  <si>
    <t>более 12</t>
  </si>
  <si>
    <t>более 18</t>
  </si>
  <si>
    <t>более 24</t>
  </si>
  <si>
    <t>более 30</t>
  </si>
  <si>
    <t>более 36</t>
  </si>
  <si>
    <t>более 45</t>
  </si>
  <si>
    <t>более 52,5</t>
  </si>
  <si>
    <t>более 60</t>
  </si>
  <si>
    <t>более 70</t>
  </si>
  <si>
    <t>более 80</t>
  </si>
  <si>
    <t>более 100</t>
  </si>
  <si>
    <t>более 120</t>
  </si>
  <si>
    <t>более 140</t>
  </si>
  <si>
    <t>более 160</t>
  </si>
  <si>
    <t>более 180</t>
  </si>
  <si>
    <t>более 200</t>
  </si>
  <si>
    <t>более 220</t>
  </si>
  <si>
    <t>Индекс пересчета в текущие цены 2022 г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</si>
  <si>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 согласно Письма Минэкономразвития России от 5 октября 2021 г. N 33918-ПК/Д03и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</si>
  <si>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Непредвиденные для изысканий  учтены в расчетах в размере 10% на основании п. 3.7.6 в) Методического пособия по определению стоимости инженерных изысканий для строительства, утвержденных  письмом Госстроя России 
от 31.03.2004 № НЗ-2078/10</t>
  </si>
  <si>
    <t>ВСЕГО по смете</t>
  </si>
  <si>
    <t>на инженерно-геодезические изыскания</t>
  </si>
  <si>
    <r>
      <t>Наименование  организации подрядчика:</t>
    </r>
    <r>
      <rPr>
        <b/>
        <i/>
        <sz val="11"/>
        <rFont val="Times New Roman"/>
        <family val="1"/>
        <charset val="204"/>
      </rPr>
      <t xml:space="preserve"> </t>
    </r>
  </si>
  <si>
    <t xml:space="preserve">Наименование организации заказчика: </t>
  </si>
  <si>
    <t xml:space="preserve">Акционерное общество «КАВКАЗ.РФ»  </t>
  </si>
  <si>
    <t>Стадия проектирования:</t>
  </si>
  <si>
    <t>(Смета составлена по Справочнику  базовых цен на инженерно-геодезические изыскания, Москва, 2004г.)</t>
  </si>
  <si>
    <t>Расчет стоимости</t>
  </si>
  <si>
    <t>пункт</t>
  </si>
  <si>
    <t>х</t>
  </si>
  <si>
    <t>га</t>
  </si>
  <si>
    <t>Коэфф</t>
  </si>
  <si>
    <t>ИТОГО  полевых работ:</t>
  </si>
  <si>
    <t>2. Камеральные работы</t>
  </si>
  <si>
    <t>Создание плановой опорной геодезической сети 2 разряда с применением спутниковых геодезических систем, категория сложности закладки центров и реперов – III</t>
  </si>
  <si>
    <t>СБЦ - 2004 Табл. 8 п.3 
К1-п.2 прим.к таблице (спутниковые системы); К2- п.15д ОУ (компьют.технол.)</t>
  </si>
  <si>
    <t>СБЦ - 2004 Табл. 8 п.4 
К1- п.15д ОУ (компьют.технол.)</t>
  </si>
  <si>
    <t>ИТОГО камеральных работ:</t>
  </si>
  <si>
    <t>3. Прочие расходы</t>
  </si>
  <si>
    <t>% от обьема</t>
  </si>
  <si>
    <t>Расходы по организации и ликвидации работ</t>
  </si>
  <si>
    <t xml:space="preserve">  СБЦ-2004, О.У., п. 13
</t>
  </si>
  <si>
    <t>Наименование изыскательской организации:</t>
  </si>
  <si>
    <t>Смета составлена по Справочник базовых цен на инженерно-геологические и инженерно-экологические изыскания для строительства (1999 г.)</t>
  </si>
  <si>
    <t>Инженерно-геологическая рекогносцировка при плохой проходимости (III кат. сложности)</t>
  </si>
  <si>
    <t>1 км маршрута</t>
  </si>
  <si>
    <t>СБЦ-99, т.9, п.3</t>
  </si>
  <si>
    <t>1 выработка (точка)</t>
  </si>
  <si>
    <t>СБЦ-99, т.93, п.1                   K1 - прим. 1</t>
  </si>
  <si>
    <t>СБЦ-99, т.93, п.1</t>
  </si>
  <si>
    <t xml:space="preserve">Определение объемного веса в естественном залегании и коэффициента разрыхления несвязного грунта </t>
  </si>
  <si>
    <t>1 опыт</t>
  </si>
  <si>
    <t>СБЦ-99, т.59 п.8</t>
  </si>
  <si>
    <t xml:space="preserve">Отбор валовых проб из массива: 
в открытых горных выработках 
</t>
  </si>
  <si>
    <t>1 т</t>
  </si>
  <si>
    <t>СБЦ-99, т.59 п.1</t>
  </si>
  <si>
    <t>Обработка и грохочение валовых проб валунно-галечных и гравийно-галечных отложений (отборка валунов, квартование, сокращение, грохочение, рассев пробы и взвешивание по фракциям, составление гранулометрического описания по фракциям)</t>
  </si>
  <si>
    <t>СБЦ-99, т.59 п.5</t>
  </si>
  <si>
    <t>1 монолит</t>
  </si>
  <si>
    <t>Итого :</t>
  </si>
  <si>
    <t>Выполнение изысканий в неблагоприятный период продолжительностью: 8-9,5 мес.</t>
  </si>
  <si>
    <t>О.У., п.8а, табл. 2, п. 4</t>
  </si>
  <si>
    <t>2. Лабораторные работы</t>
  </si>
  <si>
    <t>Сокращенный комплекс определений физических свойств скальных грунтов</t>
  </si>
  <si>
    <t>1 образец</t>
  </si>
  <si>
    <t>СБЦ-99, т.68 п.1</t>
  </si>
  <si>
    <t>Предел прочности при сжатии в естественном или воздушно-сухом, или водонасыщенном состоянии</t>
  </si>
  <si>
    <t>СБЦ-99, т.67 п.9</t>
  </si>
  <si>
    <t>Определения физико-механических свойств песчаных грунтов. Влажность</t>
  </si>
  <si>
    <t>СБЦ-99, т.64 п.1</t>
  </si>
  <si>
    <t>Определения физико-механических свойств песчаных грунтов. Плотность</t>
  </si>
  <si>
    <t>СБЦ-99, т.64 п.3</t>
  </si>
  <si>
    <t>Определения физико-механических свойств песчаных грунтов. Гранулометрический анализ ситовым методом с разделением на фракции от 10 до 0,1 мм без кипячения и промывки (навеска свыше 1 кг)</t>
  </si>
  <si>
    <t>СБЦ-99, т.64 п.11</t>
  </si>
  <si>
    <t>Коэффициент теплопроводности для мерзлых и талых грунтов. Применительно.   Испытание прочности мерзлых грунтов в ускоренном режиме (одноосное сжатие). Плотность, суммарная влажность, условно-мгновенное значение прочности</t>
  </si>
  <si>
    <t>СБЦ-99, т.65 п.4</t>
  </si>
  <si>
    <t>Объемная теплопроводность для мерзлых и талых грунтов. Применительно.  Испытание прочности мерзлых грунтов в ускоренном режиме (одноосное сжатие). Плотность, суммарная влажность, условно-мгновенное значение прочности</t>
  </si>
  <si>
    <t xml:space="preserve">Истираемость щебня (гравия) в полочном барабане         </t>
  </si>
  <si>
    <t>1 проба</t>
  </si>
  <si>
    <t>СБЦ-99, т.76 п.30</t>
  </si>
  <si>
    <t>Подготовка  проб щебня к испытаниям в полочном барабане</t>
  </si>
  <si>
    <t>СБЦ-99, т.76 п.43</t>
  </si>
  <si>
    <t>Приготовление водной вытяжки</t>
  </si>
  <si>
    <t>СБЦ-99, т.70 п.83</t>
  </si>
  <si>
    <t>Анализ водной вытяжки из грунта с определением по разности суммы натрия и калия</t>
  </si>
  <si>
    <t>СБЦ-99, т.71 п.1</t>
  </si>
  <si>
    <t>Коррозионная активность грунтов по отношению к стали</t>
  </si>
  <si>
    <t>СБЦ-99, т.75 п.4</t>
  </si>
  <si>
    <t>ИТОГО лабораторных работ:</t>
  </si>
  <si>
    <t>3. Камеральные работы</t>
  </si>
  <si>
    <t>1 м выработки</t>
  </si>
  <si>
    <t>Камеральная обработка комплексных исследований и отдельных определений физико-механических свойств скальных и полускальных пород</t>
  </si>
  <si>
    <t xml:space="preserve">% от стоимости лаборатор. работ </t>
  </si>
  <si>
    <t>СБЦ-99, т.86, п.3</t>
  </si>
  <si>
    <t>Камеральная обработка определения коррозийной активности грунтов и грунтовых вод</t>
  </si>
  <si>
    <t>СБЦ-99, т.86, п.8</t>
  </si>
  <si>
    <t>Камеральная обработка комплексных исследований и отдельных определений песчаных грунтов</t>
  </si>
  <si>
    <t>СБЦ-99, т.86, п.2</t>
  </si>
  <si>
    <t>Камеральная обработка комплексных исследований и отдельных определений химического состава грунтов и почв</t>
  </si>
  <si>
    <t>СБЦ-99, т.86, п.4</t>
  </si>
  <si>
    <t xml:space="preserve">1 программа </t>
  </si>
  <si>
    <t>1 отчет</t>
  </si>
  <si>
    <t>4. Прочие расходы</t>
  </si>
  <si>
    <t>СБЦ-99, т.5 п.5</t>
  </si>
  <si>
    <t>Расходы на организацию и ликвидацию полевых работ при выполнении работ в малонаселённых районах (высокогорных)</t>
  </si>
  <si>
    <t xml:space="preserve">СБЦ-99, О.У.п.13, прим. 1 к=2,5 </t>
  </si>
  <si>
    <t>Устройство грунтовой дороги с планировкой полотна и засыпкой углублений</t>
  </si>
  <si>
    <t>100 м дороги</t>
  </si>
  <si>
    <t>СБЦ-99, табл. 103, п 2</t>
  </si>
  <si>
    <t>ИТОГО прочие расходы</t>
  </si>
  <si>
    <t>ИТОГО в ценах 1991 года:</t>
  </si>
  <si>
    <t>НДС 20%</t>
  </si>
  <si>
    <t>ВСЕГО по смете с учетом непредвиденных расходов 10 %</t>
  </si>
  <si>
    <t>Описание точек наблюдений при составлении инженерно-геологических карт (III кат. сложности)</t>
  </si>
  <si>
    <t>1 точка</t>
  </si>
  <si>
    <t>СБЦ-99, т.11, п.1</t>
  </si>
  <si>
    <t>Предварительная разбивка местоположения геологических выработок при расстоянии между точками  св. 200 до 350 м, III категории сложности геодезических измерений</t>
  </si>
  <si>
    <t>Плановая и высотная привязка местоположения геологических выработок при   расстоянии между геологическими выработками или точками  св. 200 до 350 м, III категория сложности геодезических измерений</t>
  </si>
  <si>
    <t>Испытания грунтов на срез в горных выработках при удельном давлении от 0,1 до 0,5 МПа консолидированный срез</t>
  </si>
  <si>
    <t>1 испытание</t>
  </si>
  <si>
    <t>СБЦ-99, т.55 п.2</t>
  </si>
  <si>
    <t>Составление программы работ, глубина изучения св. 5 до 10 м, площадь изучения - до 1 км2, III категория сложности ИГУ</t>
  </si>
  <si>
    <t>СБЦ-99, т.81, п. 2, К1-прим.</t>
  </si>
  <si>
    <t>на изыскательские работы</t>
  </si>
  <si>
    <t>Наименование объекта изысканий:</t>
  </si>
  <si>
    <t>Наименование организации заказчика</t>
  </si>
  <si>
    <t xml:space="preserve"> АО "КАВКАЗ.РФ"</t>
  </si>
  <si>
    <t>Сметный расчет составлен по следующим документам: Сборник цен на изыскательские работы для капитального строительства. 1981г. (Глава 16, Глава 20)</t>
  </si>
  <si>
    <t>Ед.
Изм</t>
  </si>
  <si>
    <t>Кол-
во.</t>
  </si>
  <si>
    <t>Стоимость, руб.</t>
  </si>
  <si>
    <t>цена за ед.</t>
  </si>
  <si>
    <t>к1</t>
  </si>
  <si>
    <t>к2</t>
  </si>
  <si>
    <t>к3</t>
  </si>
  <si>
    <t>1</t>
  </si>
  <si>
    <t>Полевые работы</t>
  </si>
  <si>
    <t>1 ф.н.</t>
  </si>
  <si>
    <t>Коэффициенты</t>
  </si>
  <si>
    <t xml:space="preserve">Наблюдения с двумя компонентами вектора смещений (регистрация поочередная)
</t>
  </si>
  <si>
    <t>К1=1,1 Часть IV, Глава 16 таблица 257 §14</t>
  </si>
  <si>
    <t>При переноске оборудования с профиля на профиль, от скважины или горной выработки к скважине или горной выработке на расстояние свыше 200 м к=1,2</t>
  </si>
  <si>
    <t xml:space="preserve">K2 = 1.2
Часть IV, Глава 16, Общие Положения, п.6 </t>
  </si>
  <si>
    <t>Поправочный коэффициент к ценам на изыскательские работы для строительства</t>
  </si>
  <si>
    <t>K3 = 1.21
Письмо Госстроя СССР от 25 декабря 1990 года № 21-Д</t>
  </si>
  <si>
    <t>Вертикальное электрическое зондирование с поверхности земли. Симметричная установка АВ, длина установки св. 50 до 100 м, категория сложности V, при переноске с профиля на профиль на расстояние до 200 м, работа в мерзлой породе на местности V категории сложности</t>
  </si>
  <si>
    <t>СЦИР-82, г. Часть IV. Глава 16. таблица 267 Вертикальное электрическое зондирование с поверхности земли, §2</t>
  </si>
  <si>
    <t>При переноске оборудования с профиля на профиль, от скважины или горной выработки к скважине или горной выработке на расстояние до 200 м</t>
  </si>
  <si>
    <t xml:space="preserve">K1 = 1.1
Часть IV, Глава 16, Общие Положения, п.6 </t>
  </si>
  <si>
    <t>K2 = 1.21
Письмо Госстроя СССР от 25 декабря 1990 года № 21-Д</t>
  </si>
  <si>
    <t/>
  </si>
  <si>
    <t xml:space="preserve">K2 = 1.21
Письмо Госстроя СССР от 25 декабря 1990 года № 21-Д </t>
  </si>
  <si>
    <t>Итого Полевые работы:</t>
  </si>
  <si>
    <t>Надбавки за выполнение полевых работ и выполняемых в условиях полевого лагеря камеральных работ в неблагоприятный период года. Продолжительность неблагоприятного периода года 8-9.5 мес</t>
  </si>
  <si>
    <t>СБЦ 1982  Таб. 2, §4</t>
  </si>
  <si>
    <t>Всего Полевые работы:</t>
  </si>
  <si>
    <t>2</t>
  </si>
  <si>
    <t>Камеральные работы</t>
  </si>
  <si>
    <t>2.1</t>
  </si>
  <si>
    <t>Камеральная обработка сейсморазведки МПВ при двух типах волн при выполнении спецрасчетов и расчетов на ЭВМ</t>
  </si>
  <si>
    <t>СЦИР-82, г. Часть IV. Глава 16. Таблица 291. Обработка материалов сейсморазведки и сейсмоакустики, §2</t>
  </si>
  <si>
    <t>При выполнении расчетов на ЭВМ</t>
  </si>
  <si>
    <t>К1=1,15
СЦИР-82, г. Часть IV. Глава 16. примечания к таблице 291, п.2</t>
  </si>
  <si>
    <t>2.2</t>
  </si>
  <si>
    <t>Расчет спектральных характеристик грунтовых толщ. Обработка материалов сейсмологических наблюдений за колебаниями грунтов при землетрясениях, взрывах и микроколебаниях, машинная обработка при выполнении расчетов ЭВМ</t>
  </si>
  <si>
    <t>1 запись</t>
  </si>
  <si>
    <t>СЦИР-82, г. Часть IV. Глава 16. таблица 293 Обработка материалов по определению коррозионной активности грунтов и интенсивности блуждающих токов, сейсмическому микрорайонированию, §8</t>
  </si>
  <si>
    <t xml:space="preserve">K1 = 1.21
Письмо Госстроя СССР от 25 декабря 1990 года № 21-Д </t>
  </si>
  <si>
    <t>2.3</t>
  </si>
  <si>
    <t>Составление программы при стоимости изысканий, тыс. руб.: до  5</t>
  </si>
  <si>
    <t>1 программа</t>
  </si>
  <si>
    <t>СЦИР-82, г. Часть IV. Глава 16. таблица 294 §1</t>
  </si>
  <si>
    <t>стоимость изысканий</t>
  </si>
  <si>
    <t>2.4</t>
  </si>
  <si>
    <t xml:space="preserve">1 отчет </t>
  </si>
  <si>
    <t>СЦИР-82, г. Часть IV. Глава 16. таблица 294 §10</t>
  </si>
  <si>
    <t>2.5</t>
  </si>
  <si>
    <t>Итого Камеральные работы:</t>
  </si>
  <si>
    <t>2.6</t>
  </si>
  <si>
    <t>Всего Камеральные работы:</t>
  </si>
  <si>
    <t>3</t>
  </si>
  <si>
    <t>Прочие расходы</t>
  </si>
  <si>
    <t>Расходы по внутреннему транспорту при расстоянии от базы св.10 до 15 км.  При стоимости полевых работ до 5 тыс. руб.</t>
  </si>
  <si>
    <t>СБЦИР-82. Таб 4 §3</t>
  </si>
  <si>
    <t>Расходы по внешнему транспорту. Расстояние проезда и перевозки св. 1000 до 2000 км. Продолжительность экспедиции до 1 мес</t>
  </si>
  <si>
    <t xml:space="preserve">СБЦИР-82.Таб 5, §5
</t>
  </si>
  <si>
    <t>Расходы по организации изысканий при стоимости геофизических изысканий: до 100 тыс. руб.</t>
  </si>
  <si>
    <t>СБЦИР-82. Таб 6, §3</t>
  </si>
  <si>
    <t>3.4</t>
  </si>
  <si>
    <t>Расходы по ликвидации изысканий при стоимости геофизических изысканий: до 100 тыс. руб.</t>
  </si>
  <si>
    <t>3.5</t>
  </si>
  <si>
    <t>Затраты по метрологическому обеспечению единства и точности средств измерений и дополнительным амортизационным отчислениям по производственному оборудованию и транспорту</t>
  </si>
  <si>
    <t>СБЦИР-82 п.14 (дополнение)</t>
  </si>
  <si>
    <t>3.6</t>
  </si>
  <si>
    <t>Всего Прочие расходы:</t>
  </si>
  <si>
    <t>4</t>
  </si>
  <si>
    <t>Итого по смете:</t>
  </si>
  <si>
    <t>5</t>
  </si>
  <si>
    <t>6</t>
  </si>
  <si>
    <t>НДС</t>
  </si>
  <si>
    <t>7</t>
  </si>
  <si>
    <t>8</t>
  </si>
  <si>
    <t xml:space="preserve">ВСЕГО по смете с учетом непредвиденных расходов </t>
  </si>
  <si>
    <t>Фотоработы</t>
  </si>
  <si>
    <t>1 снимок</t>
  </si>
  <si>
    <t>1 расчет</t>
  </si>
  <si>
    <t>1 записка</t>
  </si>
  <si>
    <t>Оценка селевой и лавинной опасности</t>
  </si>
  <si>
    <t xml:space="preserve">Наименование проектной организации:    </t>
  </si>
  <si>
    <t>Наименование работ</t>
  </si>
  <si>
    <t>Ссылка на нормативы</t>
  </si>
  <si>
    <t>Ед. изм.</t>
  </si>
  <si>
    <t>Объем работ</t>
  </si>
  <si>
    <t xml:space="preserve">Цена, руб. </t>
  </si>
  <si>
    <t>Коэф.</t>
  </si>
  <si>
    <t>Стоим., руб.</t>
  </si>
  <si>
    <t>Применен "СБЦ на инженерно-гидрографические изыскания для строительства, М-2000"Цены приведены к базовому уровню на 01.01.1991 г.</t>
  </si>
  <si>
    <t xml:space="preserve">табл. 43 § 1 </t>
  </si>
  <si>
    <t>табл. 43 § 2</t>
  </si>
  <si>
    <r>
      <t xml:space="preserve">табл. 48 </t>
    </r>
    <r>
      <rPr>
        <sz val="10"/>
        <rFont val="Arial"/>
        <family val="2"/>
        <charset val="204"/>
      </rPr>
      <t>§</t>
    </r>
    <r>
      <rPr>
        <sz val="10"/>
        <rFont val="Times New Roman"/>
        <family val="1"/>
        <charset val="204"/>
      </rPr>
      <t>15</t>
    </r>
  </si>
  <si>
    <t xml:space="preserve">Организация и ликвидация работ </t>
  </si>
  <si>
    <t>Итого  по прочим работам:</t>
  </si>
  <si>
    <t>1 км  маршрута</t>
  </si>
  <si>
    <t>Составление записки «Характеристика условий образования селевых потоков района"</t>
  </si>
  <si>
    <t>табл.63 §1</t>
  </si>
  <si>
    <t>1 карта</t>
  </si>
  <si>
    <t>отчет</t>
  </si>
  <si>
    <t>Итого камеральные работы</t>
  </si>
  <si>
    <t>Итого  по смете в базовых ценах</t>
  </si>
  <si>
    <t>СБЦ - 2004 Табл. 8 п.3 
К1-п.2 прим.к таблице (спутниковые системы)</t>
  </si>
  <si>
    <t>СБЦ - 2004 Табл. 8 п.4</t>
  </si>
  <si>
    <t>СБЦ-2004,Табл. 5, п.2</t>
  </si>
  <si>
    <t xml:space="preserve"> Расходы по внешнему транспорту при расстоянии проезда и перевозки в одном направлении  св. 100 до 300 км  и продолжительности работ до 1 месяца)</t>
  </si>
  <si>
    <t>Заместитель директора Департамента развития инфраструктуры
АО "КАВКАЗ.РФ"</t>
  </si>
  <si>
    <t>ИТОГО с учетом непредвиденных затрат 10%</t>
  </si>
  <si>
    <t xml:space="preserve">  СБЦ-2004, О.У., п. 18</t>
  </si>
  <si>
    <t>ИТОГО изыскательские работы в ценах 2001 года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</si>
  <si>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</t>
  </si>
  <si>
    <t>инженерно-геодезические изыскания;</t>
  </si>
  <si>
    <t>геофизические исследования;</t>
  </si>
  <si>
    <t>инженерно-гидрометеорологические изыскания;</t>
  </si>
  <si>
    <t>СБЦ - 2004  Табл 1 п. 3</t>
  </si>
  <si>
    <t>1 км реки</t>
  </si>
  <si>
    <t>1 бассейн</t>
  </si>
  <si>
    <t>1 профиль</t>
  </si>
  <si>
    <t>табл. 56 §2</t>
  </si>
  <si>
    <t>табл. 40 §1</t>
  </si>
  <si>
    <t xml:space="preserve">табл.55 §8  </t>
  </si>
  <si>
    <t>на  инженерно-геологические изыскания</t>
  </si>
  <si>
    <t>Выполнение изысканий в горных и высокогорных районах c абсолютными высотами св. 2000 до 3000 м</t>
  </si>
  <si>
    <t>О.У., п.8а, табл. 1, п. 3</t>
  </si>
  <si>
    <t>СБЦ 1982  Таб. 1, §3</t>
  </si>
  <si>
    <t>Выполнение работ высокогорном районе, с абсолютными высотами св. 2000 до 3000 м над уровнем моря</t>
  </si>
  <si>
    <t>Составление технического отчета по сейсморазведке, электроразведке, геофизическим исследованиям скважин и сейсмическому микрорайонированию по комплексу методов, примененных на одном объекте</t>
  </si>
  <si>
    <t>Инженерно-геологические изыскания</t>
  </si>
  <si>
    <t>инженерно-геологические изыскания;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</si>
  <si>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 согласно Письма Минэкономразвития России от 5 октября 2021 г. N 33918-ПК/Д03и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заказу”.</t>
  </si>
  <si>
    <t>Продолжительность выполнения работ, мес.</t>
  </si>
  <si>
    <t>Индекс Минэкономразвития РФ на 2022 г. (Письмо Минэкономразвития России от 05.10.2021 № 33918-ПК/Д03и)</t>
  </si>
  <si>
    <t>ежемесячный прогнозный индекс на 2022 год</t>
  </si>
  <si>
    <t>^(1/12)</t>
  </si>
  <si>
    <t>Индекс прогнозной инфляции</t>
  </si>
  <si>
    <t>Стоимость работ в ценах  сметной документации
II квартала 2022 г.</t>
  </si>
  <si>
    <t>Стоимость работ в ценах на дату формирования начальной (максимальной) цены контракта</t>
  </si>
  <si>
    <t>- индексы фактической инфляции для пересчета сметной стоимости из уровня цен составления сметной документации в уровень цен на дату определения НМЦК;</t>
  </si>
  <si>
    <t>- прогнозные индексы инфляции для пересчета из уровня цен на дату определения НМЦК в уровень цен соответствующего периода исполнения договора;</t>
  </si>
  <si>
    <t>Составление технического отчета III категория сложности ИГУ и стоимости камеральных работ св. 5 до 20 тыс.руб.</t>
  </si>
  <si>
    <t xml:space="preserve">   Проектные работы: Обмерные работы и обследования зданий и сооружений (2016)</t>
  </si>
  <si>
    <t>Выполнение работ по обследованию (оценке работоспособности и достаточности) инженерной защиты территории ВТРК «Эльбрус»</t>
  </si>
  <si>
    <t>Создание высотной опорной сети IV класса, категория сложности - III</t>
  </si>
  <si>
    <t>Итого выполнение изысканий в условиях высокогорья на высоте сыше 2000 до 3000 м над уровнем моря</t>
  </si>
  <si>
    <t>Внутренний транспорт при расстоянии до площадки  св. 5 до 10 км при сметной стоимости полевых изыскательских работ св. 300 до 750 тыс. руб.</t>
  </si>
  <si>
    <t xml:space="preserve"> СБЦ-2004,Табл. 4, п. 2</t>
  </si>
  <si>
    <t>выполнение работ по обследованию (оценке работоспособности и достаточности) инженерной защиты территории ВТРК «Эльбрус»</t>
  </si>
  <si>
    <t>Проходка горных выработок (траншей) глубиной до 6 м в грунтах IV категории</t>
  </si>
  <si>
    <t>1 м3</t>
  </si>
  <si>
    <t>СБЦ-99, т.26, п.3</t>
  </si>
  <si>
    <t>Отбор монолитов из скальных грунтов  с глубины до 10 м</t>
  </si>
  <si>
    <t>СБЦ-99, т.57 п.1</t>
  </si>
  <si>
    <t>Камеральная обработка материалов траншей III кат. сложности без гидрогеологических наблюдений</t>
  </si>
  <si>
    <t xml:space="preserve">СБЦ-99, т.82, п.1, прим.1                          </t>
  </si>
  <si>
    <t>СБЦ-99, т.87, п. 2 К1-МП стр.76 -компьютерные технологии</t>
  </si>
  <si>
    <t>Расходы по внутреннему транспорту при расстоянии от базы изыскательской организации до участка изысканий св. 10 до 15 км и стоимости полевых работ св. 50 тыс.руб.</t>
  </si>
  <si>
    <t>СБЦ-99, т.4 п.3</t>
  </si>
  <si>
    <t>Расходы по внешнему транспорту:
расстояние проезда и перевозки в одном направлении, км: св. 1000 до 2000 км;
при выполнении экспедиционных работ 2 месяца</t>
  </si>
  <si>
    <t>Сейсморазведка МПВ при возбуждении колебаний ударами кувалды, наблюдения с двумя сейсмограммами, категория сложности V, шаг до 2 м, число пикетов взрыва 7</t>
  </si>
  <si>
    <t>СЦИР-82, г. Часть IV. Глава 16. Таблица 258. Сейсморазведка МПВ на дневной поверхности, §90</t>
  </si>
  <si>
    <t>Расходы по внутреннему транспорту при расстоянии от базы до участка изысканий: св.10 до 15 км.  При стоимости полевых работ до 5 тыс. руб.</t>
  </si>
  <si>
    <t xml:space="preserve">Наименование организации – заказчика: </t>
  </si>
  <si>
    <t>Ι</t>
  </si>
  <si>
    <t>ПОЛЕВЫЕ РАБОТЫ</t>
  </si>
  <si>
    <t>Рекогносцировочное обследование  лавиносборов: III категория сложности природных условий</t>
  </si>
  <si>
    <t>Рекогносцировочное обследование селевых русел: III категория сложности природных условий</t>
  </si>
  <si>
    <t>Рекогносцировочное обследование существующих противолавинных сооружений (выборочно): III категория сложности природных условий</t>
  </si>
  <si>
    <t xml:space="preserve">табл. 43 § 2 </t>
  </si>
  <si>
    <t>Установление высот границ действия снежных лавин: : III категория сложности природных условий</t>
  </si>
  <si>
    <t>табл.25 §1</t>
  </si>
  <si>
    <t>1 комплекс показаний</t>
  </si>
  <si>
    <t>Установление границ действия селевых потоков: III категория сложности природных условий</t>
  </si>
  <si>
    <t>Итого полевые работы выше 2000 м</t>
  </si>
  <si>
    <t>II</t>
  </si>
  <si>
    <t>ПРОЧИЕ РАБОТЫ</t>
  </si>
  <si>
    <t>Расходы по внутреннему транспорту: расстояние от базы изыскательской организации, экспедиции, партии или отряда до участка изысканий, до 5 км;
при сметной стоимости полевых изыскательских работ, до 5 тыс. руб.</t>
  </si>
  <si>
    <t>Таблица 4  8.75%</t>
  </si>
  <si>
    <t xml:space="preserve"> п.13 "Общих указаний" Примечание 1 (6%)</t>
  </si>
  <si>
    <t>Расходы по внешнему транспорту: при расстоянии проезда и перевозки в одном направлении св.1000 до 2000 км, при продолжительности работ до 1 мес.</t>
  </si>
  <si>
    <t>Таблица 5</t>
  </si>
  <si>
    <t xml:space="preserve"> ΙΙΙ</t>
  </si>
  <si>
    <t>КАМЕРАЛЬНЫЕ РАБОТЫ</t>
  </si>
  <si>
    <t>Обработка результатов рекогносцировочного обследования лавиносборов: III категория сложности природных условий</t>
  </si>
  <si>
    <t>табл. 43§2</t>
  </si>
  <si>
    <t>Обработка результатов рекогносцировочного обследования селевых русел: III категория сложности природных условий</t>
  </si>
  <si>
    <t>табл. 43§1</t>
  </si>
  <si>
    <t>Определение средней высоты селевого бассейна</t>
  </si>
  <si>
    <t>табл. 55 §10</t>
  </si>
  <si>
    <t>Определение площади селевого бассейна</t>
  </si>
  <si>
    <t>табл. 55 §9</t>
  </si>
  <si>
    <t>1 кв.дм.</t>
  </si>
  <si>
    <t>Определение уклона селевого бассейна</t>
  </si>
  <si>
    <t>табл. 55 §11</t>
  </si>
  <si>
    <t>1 водосбор</t>
  </si>
  <si>
    <t>Построение профиля селевого бассейна</t>
  </si>
  <si>
    <t xml:space="preserve">Расчет коэффициента селевой активности </t>
  </si>
  <si>
    <t>табл. 57 §7</t>
  </si>
  <si>
    <t xml:space="preserve">Расчет коэффициента текучести селевой массы </t>
  </si>
  <si>
    <t>табл. 55 §8</t>
  </si>
  <si>
    <t xml:space="preserve">Расчет максимального расхода селевого потока 1% обеспеченности </t>
  </si>
  <si>
    <t>табл. 56 §1</t>
  </si>
  <si>
    <t>Расчет объема селевого паводка (твердая и жидкая фазы)</t>
  </si>
  <si>
    <t>Расчет объема выноса твердых материалов (в плотном теле) обеспеченностью 1%</t>
  </si>
  <si>
    <t>Расчет объема селевых отложений (в рыхлом теле) на участке расчетного створа</t>
  </si>
  <si>
    <t>Расчет максимальной скорости селевого потока</t>
  </si>
  <si>
    <t>Расчет средней глубины селевого потока 1% обеспеченности</t>
  </si>
  <si>
    <t>Расчет русловой ширины (в м) селевого потока</t>
  </si>
  <si>
    <t>Определение времени добегания селевого потока</t>
  </si>
  <si>
    <t>Расчет давления селевого потока</t>
  </si>
  <si>
    <t xml:space="preserve">Определение площади лавиносбора и отдельных камер </t>
  </si>
  <si>
    <t>1 дм2</t>
  </si>
  <si>
    <t>Определение среднего уклона лавиносбора и отдельных камер</t>
  </si>
  <si>
    <t xml:space="preserve">Составление вспомогательной карты уклонов </t>
  </si>
  <si>
    <t>табл. 52 §1</t>
  </si>
  <si>
    <t>Построение продольного профиля лавиносбора и отдельных камер</t>
  </si>
  <si>
    <t>Определение значения коэффициентов общего сопротивления движению лавин для канализированных лавин</t>
  </si>
  <si>
    <t>Определение дальности выброса лавин</t>
  </si>
  <si>
    <t>Определение значения высоты формирующих лавину слоев</t>
  </si>
  <si>
    <t>Определение значения доли площади лавинных очагов, участвующей в лавинообразовании</t>
  </si>
  <si>
    <t xml:space="preserve">Определение объема лавин 1% обеспеченности </t>
  </si>
  <si>
    <t>Составление записки «Характеристика условий образования снежных лавин района"</t>
  </si>
  <si>
    <t>Определение значений давления лавин</t>
  </si>
  <si>
    <t>Определение значений пикового давления лавин</t>
  </si>
  <si>
    <t>Построение кривой обеспеченности высоты снежного покрова</t>
  </si>
  <si>
    <t>табл. 56 §12</t>
  </si>
  <si>
    <t>Определение скорости снежной лавины</t>
  </si>
  <si>
    <t>Определение высоты фронта снежной лавины</t>
  </si>
  <si>
    <t>Определение давления снежного покрова</t>
  </si>
  <si>
    <t>табл. 58 §1</t>
  </si>
  <si>
    <t xml:space="preserve">итого камеральные работы                                                                                                                                                                                                  </t>
  </si>
  <si>
    <t>Составление программы работ при стоимости камеральных работ свыше 5 до 10 тыс. руб.</t>
  </si>
  <si>
    <t>табл.53 §3.2</t>
  </si>
  <si>
    <t>Составление отчета (изученная территория)</t>
  </si>
  <si>
    <t>табл. 62 §5.1</t>
  </si>
  <si>
    <t>СБЦ-2004, О.У., п. 17</t>
  </si>
  <si>
    <t>Смета № 1</t>
  </si>
  <si>
    <t>Смета № 2</t>
  </si>
  <si>
    <t>Смета № 3</t>
  </si>
  <si>
    <t>Смета № 4</t>
  </si>
  <si>
    <t>Смета №1</t>
  </si>
  <si>
    <t>Обследование технического состояния сооружений инженерной защиты</t>
  </si>
  <si>
    <t>ИТОГО по разделу 3:</t>
  </si>
  <si>
    <t xml:space="preserve">1. ТЕХНИЧЕСКОЕ ЗАДАНИЕ на выполнение работ по обследованию (оценке работоспособности и достаточности) инженерной защиты территории ВТРК «Эльбрус».
</t>
  </si>
  <si>
    <t>- затраты на обследование технического состояния сооружений инженерной защиты;</t>
  </si>
  <si>
    <t>В расчете приняты предполагаемые виды и объемы изыскательских работ  в соответствии с техническим заданием на выполнение работ по обследованию (оценке работоспособности и достаточности) инженерной защиты территории ВТРК «Эльбрус».</t>
  </si>
  <si>
    <t>В расчете приняты предполагаемые виды и объемы проектных работ в соответствии с техническим заданием на выполнение работ по обследованию (оценке работоспособности и достаточности) инженерной защиты территории ВТРК «Эльбрус».</t>
  </si>
  <si>
    <t>264 931,25</t>
  </si>
  <si>
    <t>408 048,75</t>
  </si>
  <si>
    <t>64 170,00</t>
  </si>
  <si>
    <t>16 800,00</t>
  </si>
  <si>
    <t>2 280,00</t>
  </si>
  <si>
    <t>6 300,00</t>
  </si>
  <si>
    <t>40 796,25</t>
  </si>
  <si>
    <t>33 982,50</t>
  </si>
  <si>
    <t>Итоги по смете:</t>
  </si>
  <si>
    <t xml:space="preserve"> Стоимость в прогнозных ценах периода выполнения работ (руб.)</t>
  </si>
  <si>
    <t>Для опредления цены проектных работ принят  проектно-сметный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проектные работы в строительстве и Методических указаний по применению справочников базовых цен на проектные работы в строительстве.</t>
  </si>
  <si>
    <t xml:space="preserve">Для определения цены изыскательских работ принят  проектно-сметный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инженерные изыскания в строительстве и Методического пособия по определению стоимости инженерных изысканий для строительства. </t>
  </si>
  <si>
    <t>Начальная максимальная цена договора (далее - НМЦД) определена в соответствии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строительства»; требованием Положения о закупке товаров, работ, услуг акционерного общества "КАВКАЗ.РФ", утвержденного Приказом акционерного общества "КАВКАЗ.РФ" от 02.03.2022  № Пр-22-048.</t>
  </si>
  <si>
    <t>СБЦ - 2004 Табл. 9 п.12
К1 - составление обмерных чертежей сооружений (п.5 примечаний к табл.9)</t>
  </si>
  <si>
    <t>СБЦ - 2004 Табл. 9 п.12
К1 - съемка узких полос (до 100 м) табл.10 п. 2
К2 - обновление (п.3 примечаний к табл.9)
К3 - составление обмерных чертежей сооружений (п.5 примечаний к табл.9)</t>
  </si>
  <si>
    <t>СБЦ - 2004 Табл. 9 п.12; К1- п.15д ОУ(компьют.технол.)
К2 - составление обмерных чертежей сооружений (п.5 примечаний к табл.9)</t>
  </si>
  <si>
    <t>СБЦ - 2004 Табл. 9 п.12;
К1- п.15д ОУ(компьют.технол.);
К2 - обновление (п.3 примечаний к табл.9);
К3 - составление обмерных чертежей сооружений (п.5 примечаний к табл.9)</t>
  </si>
  <si>
    <t>Создание инженерно-топографических планов застроенной территории М 1:1000, высота сечения рельефа 0,5 м (III категория сложности) с составлением обмерных чертежей зданий и сооружений - новая съемка</t>
  </si>
  <si>
    <t>Создание инженерно-топографических планов застроенной территории М 1:1000, высота сечения рельефа 0,5 м (III категория сложности) с составлением обмерных чертежей зданий и сооружений  - обновление</t>
  </si>
  <si>
    <t>Создание инженерно-топографических планов застроенной территории М 1:1000, высота сечения рельефа 0,5 м (III категория сложности) с составлением обмерных чертежей зданий и сооружений  - новая съемка</t>
  </si>
  <si>
    <t>Создание инженерно-топографических планов застроенной территории М 1:1000, высота сечения рельефа 0,5 м (III категория сложности) с составлением обмерных чертежей зданий и сооружений - обновление</t>
  </si>
  <si>
    <t>ИТОГО  в текущих ценах III квартала 2022 г. (письмо Минстроя России от 05.08.2022г. №39010-ИФ/09)</t>
  </si>
  <si>
    <t>Итого по смете с учетом инфляционного коэффициента III кв.2022 (приложение №3 к письму Минстроя от 05.08.2022г. №39010-ИФ/09)</t>
  </si>
  <si>
    <t>Проходка шурфов глубиной св. 5 до 10,0 м сечением 1,25 м при проходке горных выработок для обследования фундаментов зданий и сооружений в грунтах IV категории сложности проходки</t>
  </si>
  <si>
    <t>1 м</t>
  </si>
  <si>
    <t>СБЦ-99, т.27, п.3
К1 - прим.2</t>
  </si>
  <si>
    <t>Предварительная разбивка местоположения геологических выработок при расстоянии между точками  до 50 м, III категории сложности геодезических измерений</t>
  </si>
  <si>
    <t>Плановая и высотная привязка местоположения геологических выработок при   расстоянии между геологическими выработками или точками  до 50 м, III категория сложности геодезических измерений</t>
  </si>
  <si>
    <t>СБЦ-99, т.93, п.4                   K1 - прим. 1</t>
  </si>
  <si>
    <t>СБЦ-99, т.93, п.4</t>
  </si>
  <si>
    <t>СБЦ-99, т.82, п.1</t>
  </si>
  <si>
    <t>1 м3 выработки</t>
  </si>
  <si>
    <t>Камеральная обработка горнопроходческих работ без гидрогеологических наблюдений (III категории сложности)</t>
  </si>
  <si>
    <t>Приложение к</t>
  </si>
  <si>
    <t>(договору, дополнительному соглашению)</t>
  </si>
  <si>
    <t>СМЕТА № 5</t>
  </si>
  <si>
    <t>на проектные (изыскательские)  работы</t>
  </si>
  <si>
    <t xml:space="preserve">, Выполнение работ по обследованию (оценке работоспособности и достаточности) инженерной защиты территории ВТРК «Эльбрус», Обмерные работы и обследование технического состояния сооружений инженерной защиты, </t>
  </si>
  <si>
    <t>Наименование предприятия, здания, сооружения, стадии проектирования, этапа, вида проектных</t>
  </si>
  <si>
    <t>Наименование проектной (изыскательской) организации:</t>
  </si>
  <si>
    <t>Итого по расчету: 7 295 977,16 руб.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</si>
  <si>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</si>
  <si>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</si>
  <si>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руб.</t>
  </si>
  <si>
    <t>Стоимость работ,
руб.</t>
  </si>
  <si>
    <t xml:space="preserve">Регистрация при помощи специальных приборов и программного обеспечения амплитуд вынужденных колебаний, периода свободных колебаний элементов конструкций, с выявлением форм вынужденных или свободных колебаний с камеральной обработкой материалов испытаний и составлением Заключения. Колонны и стены при высоте: до 9 м, 1900(одна точка установки датчика) </t>
  </si>
  <si>
    <t xml:space="preserve">СБЦП "Обмерные работы и обследования зданий и сооружений (2016)" табл.12 п.5.2
(СБЦП25-12-5.2) </t>
  </si>
  <si>
    <t>(97*1900)*1,25*1,15
(B*X)*К1*К2</t>
  </si>
  <si>
    <t>Сейсмичность 9 баллов;</t>
  </si>
  <si>
    <t>К1=1,25 Гл.2.2 п.2.2.4, таб.10;</t>
  </si>
  <si>
    <t>Выполнение работ в условиях, требующих обеспечение безопасности (использование дополнительных лестниц и различных приспособлений);</t>
  </si>
  <si>
    <t>К2=1,15 Гл.2.2 п.2.2.4, таб.10;</t>
  </si>
  <si>
    <t>Стадийность проектирования</t>
  </si>
  <si>
    <t xml:space="preserve">Ки1= </t>
  </si>
  <si>
    <t xml:space="preserve">Определение прочности бетона в бетонных и железобетонных конструкциях ультразвуковыми приборами с измерением времени прохождения ультразвукового импульса, камеральная обработка и составление Заключения. При количестве мест определения более 500 при высоте: до 9 м, 5700(одно место испытаний) </t>
  </si>
  <si>
    <t xml:space="preserve">СБЦП "Обмерные работы и обследования зданий и сооружений (2016)" табл.13 п.10.2
(СБЦП25-13-10.2) </t>
  </si>
  <si>
    <t>(49,8*5700)*1,25*1,15
(B*X)*К1*К2</t>
  </si>
  <si>
    <t xml:space="preserve">Физико-механические испытания бетона: выпиливание куба с размерами 10x10x10 см правильной формы с осмотром и описанием вида заполнителя, 300(1 кубик) </t>
  </si>
  <si>
    <t xml:space="preserve">СБЦП "Обмерные работы и обследования зданий и сооружений (2016)" табл.14 п.1.4
(СБЦП25-14-1.4) </t>
  </si>
  <si>
    <t>(148,8*300)*1,25*1,15
(B*X)*К1*К2</t>
  </si>
  <si>
    <t xml:space="preserve">Физико-механические испытания бетона: испытание образца и обработка, 300(1 образец) </t>
  </si>
  <si>
    <t xml:space="preserve">СБЦП "Обмерные работы и обследования зданий и сооружений (2016)" табл.14 п.1.2
(СБЦП25-14-1.2) </t>
  </si>
  <si>
    <t>56*300
B*X</t>
  </si>
  <si>
    <t xml:space="preserve">Определение карбонизации бетона с помощью раствора фенолфталеина: смачивание керна индикаторным раствором и замер толщины карбонизации, 300(1 место) </t>
  </si>
  <si>
    <t xml:space="preserve">СБЦП "Обмерные работы и обследования зданий и сооружений (2016)" табл.14 п.5.2
(СБЦП25-14-5.2) </t>
  </si>
  <si>
    <t>7,6*300
B*X</t>
  </si>
  <si>
    <t xml:space="preserve">Определение карбонизации бетона с помощью раствора фенолфталеина: обработка результатов испытания, 300(1 место) </t>
  </si>
  <si>
    <t xml:space="preserve">СБЦП "Обмерные работы и обследования зданий и сооружений (2016)" табл.14 п.5.3
(СБЦП25-14-5.3) </t>
  </si>
  <si>
    <t>21*300
B*X</t>
  </si>
  <si>
    <t xml:space="preserve">Определение защитного слоя бетона и диаметра арматуры неразрушающим магнитным методом по ГОСТ 22904-93, 300(1 место) </t>
  </si>
  <si>
    <t xml:space="preserve">СБЦП "Обмерные работы и обследования зданий и сооружений (2016)" табл.14 п.6
(СБЦП25-14-6) </t>
  </si>
  <si>
    <t>(94,6*300)*1,25*1,15
(B*X)*К1*К2</t>
  </si>
  <si>
    <t xml:space="preserve">Вырубка штрабы (вскрытие арматуры) для определения параметров армирования, 300(1 место) </t>
  </si>
  <si>
    <t xml:space="preserve">СБЦП "Обмерные работы и обследования зданий и сооружений (2016)" табл.14 п.7
(СБЦП25-14-7) </t>
  </si>
  <si>
    <t>(78,8*300)*1,25*1,15
(B*X)*К1*К2</t>
  </si>
  <si>
    <t xml:space="preserve">Физико-механические и химические испытания стали: внешний осмотр и определение мест отбора проб металла, 300(1 образец) </t>
  </si>
  <si>
    <t xml:space="preserve">СБЦП "Обмерные работы и обследования зданий и сооружений (2016)" табл.14 п.12.1
(СБЦП25-14-12.1) </t>
  </si>
  <si>
    <t>(242,2*300)*1,25*1,15
(B*X)*К1*К2</t>
  </si>
  <si>
    <t>104 448,75</t>
  </si>
  <si>
    <t xml:space="preserve">Физико-механические и химические испытания стали: вырезка образцов из элементов конструкций (совместно с резчиком), 300(1 образец) </t>
  </si>
  <si>
    <t xml:space="preserve">СБЦП "Обмерные работы и обследования зданий и сооружений (2016)" табл.14 п.12.2
(СБЦП25-14-12.2) </t>
  </si>
  <si>
    <t>(234,6*300)*1,25*1,15
(B*X)*К1*К2</t>
  </si>
  <si>
    <t>101 171,25</t>
  </si>
  <si>
    <t xml:space="preserve">Физико-механические и химические испытания стали: физико-механические испытания стали с изготовлением образцов и определение механических характеристик, 300(1 образец) </t>
  </si>
  <si>
    <t xml:space="preserve">СБЦП "Обмерные работы и обследования зданий и сооружений (2016)" табл.14 п.12.3
(СБЦП25-14-12.3) </t>
  </si>
  <si>
    <t>524,4*300
B*X</t>
  </si>
  <si>
    <t>157 320,00</t>
  </si>
  <si>
    <t xml:space="preserve">Физико-механические и химические испытания стали: определение химического состава стали, 300(1 образец) </t>
  </si>
  <si>
    <t xml:space="preserve">СБЦП "Обмерные работы и обследования зданий и сооружений (2016)" табл.14 п.12.4
(СБЦП25-14-12.4) </t>
  </si>
  <si>
    <t>752,6*300
B*X</t>
  </si>
  <si>
    <t>225 780,00</t>
  </si>
  <si>
    <t xml:space="preserve">Физико-механические и химические испытания стали: обработка результатов испытаний, 300(1 образец) </t>
  </si>
  <si>
    <t xml:space="preserve">СБЦП "Обмерные работы и обследования зданий и сооружений (2016)" табл.14 п.12.5
(СБЦП25-14-12.5) </t>
  </si>
  <si>
    <t>43,4*300
B*X</t>
  </si>
  <si>
    <t>13 020,00</t>
  </si>
  <si>
    <t>1 439 048,75</t>
  </si>
  <si>
    <t xml:space="preserve">   Всего c учетом "Индекс изменения сметной стоимости проектных работ на III квартал 2022 года к уровню цен по состоянию на 01.01.2001 по Письму Минстроя России от 05.08.2022 №39010-ИФ/09 5,0700"</t>
  </si>
  <si>
    <t>7 295 977,16</t>
  </si>
  <si>
    <t xml:space="preserve">Главный инженер проекта ______________ </t>
  </si>
  <si>
    <t>Смета №5</t>
  </si>
  <si>
    <t>Раздел 1. Обследование технического состояния сооружений инженерной защиты</t>
  </si>
  <si>
    <t>Итого по разделу 1 Обследование технического состояния сооружений инженерной защиты</t>
  </si>
  <si>
    <t xml:space="preserve">   Итого по разделу 1 Обследование технического состояния сооружений инженерной защиты</t>
  </si>
  <si>
    <t>Стоимость инж.изыск.в ценах III кв. 2022</t>
  </si>
  <si>
    <t>Стоимость проектных работ в ценах III кв.2022</t>
  </si>
  <si>
    <t>Индекс на III кв. 2022</t>
  </si>
  <si>
    <t>Индекс на III кв.2022</t>
  </si>
  <si>
    <t>более 4,0 до 6,0 млн</t>
  </si>
  <si>
    <t>**Применены индексы на III квартал 2022 года по письму Минстроя РФ от 05.08.2022г. №39010-ИФ/09.</t>
  </si>
  <si>
    <t>СМЕТА №2</t>
  </si>
  <si>
    <t xml:space="preserve"> Смета №3</t>
  </si>
  <si>
    <t>Смета №4</t>
  </si>
  <si>
    <t>Дата формирования НМЦК</t>
  </si>
  <si>
    <t>конец текущего года</t>
  </si>
  <si>
    <t>начало следующего года</t>
  </si>
  <si>
    <t>Индекс Минэкономразвития РФ на 2023 г. (Письмо Минэкономразвития России от 05.10.2021 № 33918-ПК/Д03и)</t>
  </si>
  <si>
    <t>ежемесячный прогнозный индекс на 2023 год</t>
  </si>
  <si>
    <t>Индекс пересчета в текущие цены на III квартал 2022 г. принят согласно Письму Минстроя России от 05.08.2022г. №39010-ИФ/09.</t>
  </si>
  <si>
    <t>Индекс пересчета в текущие цены III квартала 2022 г. (письмо Минстроя России от 05.08.2022г. №39010-ИФ/09).</t>
  </si>
  <si>
    <t>1. ИЗЫСКАТЕЛЬСКИЕ РАБОТЫ</t>
  </si>
  <si>
    <t>2. ПРОЕКТНЫЕ РАБОТЫ</t>
  </si>
  <si>
    <t>3. Экспертиза проектной документации  и результатов инженерных изысканий, проверка достоверности определения сметной стоимости строительства объекта.</t>
  </si>
  <si>
    <t>Выполнение инженерных изысканий</t>
  </si>
  <si>
    <t>Резерв средств на непредвиденные работы и затраты для инженерных изысканий</t>
  </si>
  <si>
    <t>Резерв средств на непредвиденные работы и затраты для проектных работ</t>
  </si>
  <si>
    <t>Расчет индекса прогнозной инфляции для инженерных изысканий и проектных работ</t>
  </si>
  <si>
    <t>Инженерные изыскания</t>
  </si>
  <si>
    <t>В том числе непредвиденные расходы</t>
  </si>
  <si>
    <t>Сорок миллионов сто двадцать одна тысяча шестьсот двадцать девять рублей 91 копейка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</si>
</sst>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_-* #,##0.00_р_._-;\-* #,##0.00_р_._-;_-* &quot;-&quot;_р_._-;_-@_-"/>
    <numFmt numFmtId="168" formatCode="0.0%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  <numFmt numFmtId="171" formatCode="_-* #,##0\ _р_._-;\-* #,##0\ _р_._-;_-* &quot;-&quot;\ _р_._-;_-@_-"/>
    <numFmt numFmtId="172" formatCode="_-* #,##0.00\ _р_._-;\-* #,##0.00\ _р_._-;_-* &quot;-&quot;??\ _р_._-;_-@_-"/>
    <numFmt numFmtId="173" formatCode="_(* #,##0.00_);_(* \(#,##0.00\);_(* &quot;-&quot;??_);_(@_)"/>
    <numFmt numFmtId="174" formatCode="#,##0.000"/>
    <numFmt numFmtId="175" formatCode="0.000"/>
    <numFmt numFmtId="176" formatCode="0.0"/>
    <numFmt numFmtId="177" formatCode="#,##0.00000"/>
    <numFmt numFmtId="178" formatCode="_-* #,##0.00\ _₽_-;\-* #,##0.00\ _₽_-;_-* &quot;-&quot;??\ _₽_-;_-@_-"/>
    <numFmt numFmtId="179" formatCode="_-* #,##0_р_._-;\-* #,##0_р_._-;_-* &quot;-&quot;??_р_._-;_-@_-"/>
    <numFmt numFmtId="180" formatCode="0.0000000"/>
    <numFmt numFmtId="181" formatCode="#,##0.0000000"/>
    <numFmt numFmtId="182" formatCode="#,##0.00_ ;\-#,##0.00\ "/>
  </numFmts>
  <fonts count="1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Arial Cyr"/>
      <charset val="204"/>
    </font>
    <font>
      <i/>
      <sz val="9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10"/>
      <name val="Tahoma"/>
      <family val="2"/>
      <charset val="204"/>
    </font>
    <font>
      <u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u/>
      <sz val="12"/>
      <name val="Times New Roman"/>
      <family val="1"/>
      <charset val="204"/>
    </font>
    <font>
      <sz val="10"/>
      <color theme="1"/>
      <name val="Times New Roman"/>
      <family val="1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68">
    <xf numFmtId="0" fontId="0" fillId="0" borderId="0"/>
    <xf numFmtId="0" fontId="31" fillId="0" borderId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4" fillId="3" borderId="0">
      <alignment horizontal="left" vertical="center"/>
    </xf>
    <xf numFmtId="0" fontId="34" fillId="3" borderId="0">
      <alignment horizontal="center" vertical="center"/>
    </xf>
    <xf numFmtId="0" fontId="34" fillId="3" borderId="0">
      <alignment horizontal="left" vertical="center"/>
    </xf>
    <xf numFmtId="0" fontId="34" fillId="3" borderId="0">
      <alignment horizontal="left" vertical="center"/>
    </xf>
    <xf numFmtId="0" fontId="34" fillId="3" borderId="0">
      <alignment horizontal="left" vertical="center"/>
    </xf>
    <xf numFmtId="0" fontId="34" fillId="3" borderId="0">
      <alignment horizontal="right" vertical="center"/>
    </xf>
    <xf numFmtId="0" fontId="34" fillId="3" borderId="0">
      <alignment horizontal="center" vertical="center"/>
    </xf>
    <xf numFmtId="165" fontId="31" fillId="0" borderId="0" applyFont="0" applyFill="0" applyBorder="0" applyAlignment="0" applyProtection="0"/>
    <xf numFmtId="0" fontId="31" fillId="0" borderId="0"/>
    <xf numFmtId="0" fontId="31" fillId="0" borderId="0"/>
    <xf numFmtId="165" fontId="37" fillId="0" borderId="0" applyFont="0" applyFill="0" applyBorder="0" applyAlignment="0" applyProtection="0"/>
    <xf numFmtId="0" fontId="34" fillId="3" borderId="0">
      <alignment horizontal="left" vertical="center"/>
    </xf>
    <xf numFmtId="0" fontId="34" fillId="3" borderId="0">
      <alignment horizontal="left" vertical="center"/>
    </xf>
    <xf numFmtId="0" fontId="34" fillId="3" borderId="0">
      <alignment horizontal="left" vertical="center"/>
    </xf>
    <xf numFmtId="0" fontId="34" fillId="3" borderId="0">
      <alignment horizontal="left" vertical="center"/>
    </xf>
    <xf numFmtId="0" fontId="38" fillId="4" borderId="0">
      <alignment horizontal="right" vertical="center"/>
    </xf>
    <xf numFmtId="0" fontId="34" fillId="3" borderId="0">
      <alignment horizontal="right" vertical="center"/>
    </xf>
    <xf numFmtId="0" fontId="34" fillId="3" borderId="0">
      <alignment horizontal="right" vertical="center"/>
    </xf>
    <xf numFmtId="0" fontId="34" fillId="3" borderId="0">
      <alignment horizontal="right" vertical="center"/>
    </xf>
    <xf numFmtId="0" fontId="34" fillId="5" borderId="0">
      <alignment horizontal="center" vertical="center"/>
    </xf>
    <xf numFmtId="0" fontId="38" fillId="4" borderId="0">
      <alignment horizontal="left" vertical="center"/>
    </xf>
    <xf numFmtId="0" fontId="38" fillId="0" borderId="0">
      <alignment horizontal="left" vertical="top"/>
    </xf>
    <xf numFmtId="0" fontId="34" fillId="5" borderId="0">
      <alignment horizontal="center" vertical="center"/>
    </xf>
    <xf numFmtId="0" fontId="38" fillId="4" borderId="0">
      <alignment horizontal="center" vertical="center"/>
    </xf>
    <xf numFmtId="0" fontId="38" fillId="0" borderId="0">
      <alignment horizontal="center" vertical="center"/>
    </xf>
    <xf numFmtId="0" fontId="39" fillId="4" borderId="0">
      <alignment horizontal="left" vertical="center"/>
    </xf>
    <xf numFmtId="0" fontId="38" fillId="0" borderId="0">
      <alignment horizontal="center" vertical="center"/>
    </xf>
    <xf numFmtId="0" fontId="38" fillId="4" borderId="0">
      <alignment horizontal="center" vertical="center"/>
    </xf>
    <xf numFmtId="0" fontId="38" fillId="4" borderId="0">
      <alignment horizontal="left" vertical="center"/>
    </xf>
    <xf numFmtId="0" fontId="38" fillId="4" borderId="0">
      <alignment horizontal="right" vertical="center"/>
    </xf>
    <xf numFmtId="0" fontId="38" fillId="4" borderId="0">
      <alignment horizontal="center" vertical="center"/>
    </xf>
    <xf numFmtId="0" fontId="38" fillId="4" borderId="0">
      <alignment horizontal="left" vertical="top"/>
    </xf>
    <xf numFmtId="0" fontId="38" fillId="4" borderId="0">
      <alignment horizontal="right" vertical="center"/>
    </xf>
    <xf numFmtId="0" fontId="38" fillId="4" borderId="0">
      <alignment horizontal="right" vertical="top"/>
    </xf>
    <xf numFmtId="0" fontId="38" fillId="4" borderId="0">
      <alignment horizontal="center" vertical="center"/>
    </xf>
    <xf numFmtId="0" fontId="34" fillId="3" borderId="0">
      <alignment horizontal="center" vertical="center"/>
    </xf>
    <xf numFmtId="0" fontId="34" fillId="3" borderId="0">
      <alignment horizontal="center" vertical="center"/>
    </xf>
    <xf numFmtId="0" fontId="34" fillId="3" borderId="0">
      <alignment horizontal="center" vertical="center"/>
    </xf>
    <xf numFmtId="0" fontId="40" fillId="4" borderId="0">
      <alignment horizontal="left" vertical="top"/>
    </xf>
    <xf numFmtId="0" fontId="38" fillId="4" borderId="0">
      <alignment horizontal="left" vertical="center"/>
    </xf>
    <xf numFmtId="0" fontId="40" fillId="4" borderId="0">
      <alignment horizontal="left" vertical="top"/>
    </xf>
    <xf numFmtId="0" fontId="40" fillId="4" borderId="0">
      <alignment horizontal="center" vertical="center"/>
    </xf>
    <xf numFmtId="0" fontId="41" fillId="4" borderId="0">
      <alignment horizontal="center" vertical="center"/>
    </xf>
    <xf numFmtId="0" fontId="41" fillId="0" borderId="0">
      <alignment horizontal="center" vertical="center"/>
    </xf>
    <xf numFmtId="0" fontId="38" fillId="4" borderId="0">
      <alignment horizontal="center" vertical="center"/>
    </xf>
    <xf numFmtId="0" fontId="38" fillId="0" borderId="0">
      <alignment horizontal="center" vertical="top"/>
    </xf>
    <xf numFmtId="0" fontId="38" fillId="4" borderId="0">
      <alignment horizontal="center" vertical="center"/>
    </xf>
    <xf numFmtId="0" fontId="42" fillId="0" borderId="0">
      <alignment horizontal="left" vertical="top"/>
    </xf>
    <xf numFmtId="0" fontId="38" fillId="4" borderId="0">
      <alignment horizontal="center" vertical="center"/>
    </xf>
    <xf numFmtId="0" fontId="38" fillId="0" borderId="0">
      <alignment horizontal="left" vertical="top"/>
    </xf>
    <xf numFmtId="0" fontId="38" fillId="4" borderId="0">
      <alignment horizontal="left" vertical="center"/>
    </xf>
    <xf numFmtId="0" fontId="42" fillId="0" borderId="0">
      <alignment horizontal="left" vertical="center"/>
    </xf>
    <xf numFmtId="0" fontId="34" fillId="5" borderId="0">
      <alignment horizontal="left" vertical="center"/>
    </xf>
    <xf numFmtId="0" fontId="38" fillId="4" borderId="0">
      <alignment horizontal="left" vertical="center"/>
    </xf>
    <xf numFmtId="0" fontId="42" fillId="0" borderId="0">
      <alignment horizontal="left" vertical="top"/>
    </xf>
    <xf numFmtId="0" fontId="34" fillId="5" borderId="0">
      <alignment horizontal="left" vertical="center"/>
    </xf>
    <xf numFmtId="0" fontId="4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9" fontId="37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32" fillId="0" borderId="0"/>
    <xf numFmtId="0" fontId="34" fillId="3" borderId="0">
      <alignment horizontal="left" vertical="center"/>
    </xf>
    <xf numFmtId="0" fontId="34" fillId="3" borderId="0">
      <alignment horizontal="left" vertical="center"/>
    </xf>
    <xf numFmtId="0" fontId="34" fillId="3" borderId="0">
      <alignment horizontal="left" vertical="center"/>
    </xf>
    <xf numFmtId="0" fontId="34" fillId="3" borderId="0">
      <alignment horizontal="left" vertical="center"/>
    </xf>
    <xf numFmtId="0" fontId="34" fillId="3" borderId="0">
      <alignment horizontal="right" vertical="center"/>
    </xf>
    <xf numFmtId="0" fontId="34" fillId="3" borderId="0">
      <alignment horizontal="right" vertical="center"/>
    </xf>
    <xf numFmtId="0" fontId="34" fillId="3" borderId="0">
      <alignment horizontal="right" vertical="center"/>
    </xf>
    <xf numFmtId="0" fontId="34" fillId="5" borderId="0">
      <alignment horizontal="center" vertical="center"/>
    </xf>
    <xf numFmtId="0" fontId="34" fillId="3" borderId="0">
      <alignment horizontal="center" vertical="center"/>
    </xf>
    <xf numFmtId="0" fontId="34" fillId="3" borderId="0">
      <alignment horizontal="center" vertical="center"/>
    </xf>
    <xf numFmtId="0" fontId="34" fillId="5" borderId="0">
      <alignment horizontal="left" vertical="center"/>
    </xf>
    <xf numFmtId="0" fontId="37" fillId="0" borderId="0"/>
    <xf numFmtId="0" fontId="36" fillId="0" borderId="0"/>
    <xf numFmtId="9" fontId="37" fillId="0" borderId="0" applyFont="0" applyFill="0" applyBorder="0" applyAlignment="0" applyProtection="0"/>
    <xf numFmtId="0" fontId="30" fillId="0" borderId="0"/>
    <xf numFmtId="0" fontId="44" fillId="0" borderId="0">
      <alignment horizontal="right" vertical="center"/>
    </xf>
    <xf numFmtId="0" fontId="45" fillId="0" borderId="0">
      <alignment horizontal="left" vertical="center"/>
    </xf>
    <xf numFmtId="0" fontId="46" fillId="0" borderId="0">
      <alignment horizontal="left" vertical="center"/>
    </xf>
    <xf numFmtId="0" fontId="46" fillId="0" borderId="0">
      <alignment horizontal="left" vertical="top"/>
    </xf>
    <xf numFmtId="0" fontId="47" fillId="0" borderId="0">
      <alignment horizontal="center" vertical="center"/>
    </xf>
    <xf numFmtId="0" fontId="46" fillId="0" borderId="0">
      <alignment horizontal="center" vertical="top"/>
    </xf>
    <xf numFmtId="0" fontId="44" fillId="0" borderId="0">
      <alignment horizontal="left" vertical="top"/>
    </xf>
    <xf numFmtId="0" fontId="44" fillId="0" borderId="0">
      <alignment horizontal="left" vertical="center"/>
    </xf>
    <xf numFmtId="0" fontId="46" fillId="0" borderId="4">
      <alignment horizontal="center" vertical="center"/>
    </xf>
    <xf numFmtId="0" fontId="44" fillId="0" borderId="4">
      <alignment horizontal="center" vertical="center"/>
    </xf>
    <xf numFmtId="0" fontId="46" fillId="0" borderId="4">
      <alignment horizontal="left" vertical="center"/>
    </xf>
    <xf numFmtId="0" fontId="46" fillId="0" borderId="4">
      <alignment horizontal="right" vertical="center"/>
    </xf>
    <xf numFmtId="0" fontId="46" fillId="0" borderId="4">
      <alignment horizontal="left" vertical="top"/>
    </xf>
    <xf numFmtId="164" fontId="31" fillId="0" borderId="0" applyFont="0" applyFill="0" applyBorder="0" applyAlignment="0" applyProtection="0"/>
    <xf numFmtId="165" fontId="36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29" fillId="0" borderId="0"/>
    <xf numFmtId="0" fontId="46" fillId="0" borderId="0">
      <alignment horizontal="left" vertical="top"/>
    </xf>
    <xf numFmtId="0" fontId="46" fillId="0" borderId="4">
      <alignment horizontal="right" vertical="top"/>
    </xf>
    <xf numFmtId="0" fontId="46" fillId="0" borderId="4">
      <alignment horizontal="left" vertical="top"/>
    </xf>
    <xf numFmtId="0" fontId="46" fillId="0" borderId="10">
      <alignment horizontal="left" vertical="top"/>
    </xf>
    <xf numFmtId="0" fontId="46" fillId="0" borderId="2">
      <alignment horizontal="left" vertical="top"/>
    </xf>
    <xf numFmtId="0" fontId="44" fillId="0" borderId="0">
      <alignment horizontal="left" vertical="top"/>
    </xf>
    <xf numFmtId="0" fontId="46" fillId="0" borderId="0">
      <alignment horizontal="center" vertical="top"/>
    </xf>
    <xf numFmtId="0" fontId="47" fillId="0" borderId="0">
      <alignment horizontal="center" vertical="center"/>
    </xf>
    <xf numFmtId="0" fontId="28" fillId="0" borderId="0"/>
    <xf numFmtId="0" fontId="31" fillId="0" borderId="0"/>
    <xf numFmtId="0" fontId="38" fillId="4" borderId="0">
      <alignment horizontal="left" vertical="center"/>
    </xf>
    <xf numFmtId="0" fontId="37" fillId="3" borderId="0">
      <alignment horizontal="center" vertical="center"/>
    </xf>
    <xf numFmtId="0" fontId="43" fillId="0" borderId="0"/>
    <xf numFmtId="0" fontId="43" fillId="0" borderId="0"/>
    <xf numFmtId="0" fontId="38" fillId="4" borderId="0">
      <alignment horizontal="left" vertical="center"/>
    </xf>
    <xf numFmtId="0" fontId="28" fillId="0" borderId="0"/>
    <xf numFmtId="0" fontId="32" fillId="0" borderId="0"/>
    <xf numFmtId="0" fontId="58" fillId="0" borderId="0"/>
    <xf numFmtId="164" fontId="3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27" fillId="0" borderId="0"/>
    <xf numFmtId="0" fontId="26" fillId="0" borderId="0"/>
    <xf numFmtId="0" fontId="26" fillId="0" borderId="0"/>
    <xf numFmtId="0" fontId="25" fillId="0" borderId="0"/>
    <xf numFmtId="0" fontId="44" fillId="0" borderId="0">
      <alignment horizontal="right" vertical="center"/>
    </xf>
    <xf numFmtId="0" fontId="44" fillId="0" borderId="0">
      <alignment horizontal="right" vertical="center"/>
    </xf>
    <xf numFmtId="0" fontId="24" fillId="0" borderId="0"/>
    <xf numFmtId="0" fontId="23" fillId="0" borderId="0"/>
    <xf numFmtId="0" fontId="22" fillId="0" borderId="0"/>
    <xf numFmtId="0" fontId="47" fillId="0" borderId="0">
      <alignment horizontal="center" vertical="center"/>
    </xf>
    <xf numFmtId="0" fontId="46" fillId="0" borderId="0">
      <alignment horizontal="center" vertical="top"/>
    </xf>
    <xf numFmtId="0" fontId="44" fillId="0" borderId="0">
      <alignment horizontal="left" vertical="top"/>
    </xf>
    <xf numFmtId="0" fontId="46" fillId="0" borderId="0">
      <alignment horizontal="left" vertical="top"/>
    </xf>
    <xf numFmtId="0" fontId="46" fillId="0" borderId="4">
      <alignment horizontal="center" vertical="center"/>
    </xf>
    <xf numFmtId="0" fontId="44" fillId="0" borderId="4">
      <alignment horizontal="center" vertical="center"/>
    </xf>
    <xf numFmtId="0" fontId="46" fillId="0" borderId="4">
      <alignment horizontal="left" vertical="center"/>
    </xf>
    <xf numFmtId="0" fontId="46" fillId="0" borderId="2">
      <alignment horizontal="left" vertical="top"/>
    </xf>
    <xf numFmtId="0" fontId="46" fillId="0" borderId="4">
      <alignment horizontal="right" vertical="center"/>
    </xf>
    <xf numFmtId="0" fontId="46" fillId="0" borderId="4">
      <alignment horizontal="right" vertical="top"/>
    </xf>
    <xf numFmtId="0" fontId="46" fillId="0" borderId="0">
      <alignment horizontal="left" vertical="center"/>
    </xf>
    <xf numFmtId="0" fontId="20" fillId="0" borderId="0"/>
    <xf numFmtId="0" fontId="19" fillId="0" borderId="0"/>
    <xf numFmtId="0" fontId="18" fillId="0" borderId="0"/>
    <xf numFmtId="16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1" fillId="0" borderId="0"/>
    <xf numFmtId="165" fontId="4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8" fillId="0" borderId="0"/>
    <xf numFmtId="16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8" fillId="0" borderId="0"/>
    <xf numFmtId="0" fontId="44" fillId="0" borderId="0">
      <alignment horizontal="right" vertical="center"/>
    </xf>
    <xf numFmtId="0" fontId="44" fillId="0" borderId="0">
      <alignment horizontal="right" vertical="center"/>
    </xf>
    <xf numFmtId="0" fontId="46" fillId="0" borderId="4">
      <alignment horizontal="right" vertical="top"/>
    </xf>
    <xf numFmtId="0" fontId="46" fillId="0" borderId="4">
      <alignment horizontal="left"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8" fillId="0" borderId="0"/>
    <xf numFmtId="165" fontId="4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168" fontId="31" fillId="0" borderId="0" applyFont="0" applyFill="0" applyBorder="0" applyAlignment="0" applyProtection="0"/>
    <xf numFmtId="0" fontId="36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6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4" borderId="0" applyNumberFormat="0" applyBorder="0" applyAlignment="0" applyProtection="0"/>
    <xf numFmtId="0" fontId="67" fillId="8" borderId="0" applyNumberFormat="0" applyBorder="0" applyAlignment="0" applyProtection="0"/>
    <xf numFmtId="0" fontId="68" fillId="25" borderId="13" applyNumberFormat="0" applyAlignment="0" applyProtection="0"/>
    <xf numFmtId="0" fontId="69" fillId="26" borderId="14" applyNumberFormat="0" applyAlignment="0" applyProtection="0"/>
    <xf numFmtId="0" fontId="70" fillId="0" borderId="0" applyNumberFormat="0" applyFill="0" applyBorder="0" applyAlignment="0" applyProtection="0"/>
    <xf numFmtId="0" fontId="71" fillId="9" borderId="0" applyNumberFormat="0" applyBorder="0" applyAlignment="0" applyProtection="0"/>
    <xf numFmtId="0" fontId="72" fillId="0" borderId="15" applyNumberFormat="0" applyFill="0" applyAlignment="0" applyProtection="0"/>
    <xf numFmtId="0" fontId="73" fillId="0" borderId="16" applyNumberFormat="0" applyFill="0" applyAlignment="0" applyProtection="0"/>
    <xf numFmtId="0" fontId="74" fillId="0" borderId="17" applyNumberFormat="0" applyFill="0" applyAlignment="0" applyProtection="0"/>
    <xf numFmtId="0" fontId="74" fillId="0" borderId="0" applyNumberFormat="0" applyFill="0" applyBorder="0" applyAlignment="0" applyProtection="0"/>
    <xf numFmtId="0" fontId="75" fillId="12" borderId="13" applyNumberFormat="0" applyAlignment="0" applyProtection="0"/>
    <xf numFmtId="0" fontId="76" fillId="0" borderId="18" applyNumberFormat="0" applyFill="0" applyAlignment="0" applyProtection="0"/>
    <xf numFmtId="0" fontId="77" fillId="27" borderId="0" applyNumberFormat="0" applyBorder="0" applyAlignment="0" applyProtection="0"/>
    <xf numFmtId="0" fontId="78" fillId="0" borderId="0" applyNumberFormat="0" applyFill="0" applyBorder="0" applyAlignment="0" applyProtection="0"/>
    <xf numFmtId="0" fontId="31" fillId="28" borderId="19" applyNumberFormat="0" applyFont="0" applyAlignment="0" applyProtection="0"/>
    <xf numFmtId="0" fontId="79" fillId="25" borderId="20" applyNumberFormat="0" applyAlignment="0" applyProtection="0"/>
    <xf numFmtId="0" fontId="38" fillId="4" borderId="0">
      <alignment horizontal="left" vertical="center"/>
    </xf>
    <xf numFmtId="0" fontId="38" fillId="0" borderId="0">
      <alignment horizontal="center" vertical="center"/>
    </xf>
    <xf numFmtId="0" fontId="42" fillId="0" borderId="0">
      <alignment horizontal="center" vertical="center"/>
    </xf>
    <xf numFmtId="0" fontId="38" fillId="0" borderId="0">
      <alignment horizontal="left" vertical="center"/>
    </xf>
    <xf numFmtId="0" fontId="38" fillId="0" borderId="0">
      <alignment horizontal="right" vertical="center"/>
    </xf>
    <xf numFmtId="0" fontId="38" fillId="0" borderId="0">
      <alignment horizontal="center" vertical="center"/>
    </xf>
    <xf numFmtId="0" fontId="38" fillId="0" borderId="0">
      <alignment horizontal="left" vertical="top"/>
    </xf>
    <xf numFmtId="0" fontId="38" fillId="0" borderId="0">
      <alignment horizontal="right" vertical="center"/>
    </xf>
    <xf numFmtId="0" fontId="38" fillId="0" borderId="0">
      <alignment horizontal="left" vertical="center"/>
    </xf>
    <xf numFmtId="0" fontId="34" fillId="3" borderId="0">
      <alignment horizontal="center" vertical="center"/>
    </xf>
    <xf numFmtId="0" fontId="38" fillId="0" borderId="0">
      <alignment horizontal="right" vertical="top"/>
    </xf>
    <xf numFmtId="0" fontId="38" fillId="0" borderId="0">
      <alignment horizontal="left" vertical="top"/>
    </xf>
    <xf numFmtId="0" fontId="80" fillId="0" borderId="0" applyNumberFormat="0" applyFill="0" applyBorder="0" applyAlignment="0" applyProtection="0"/>
    <xf numFmtId="0" fontId="81" fillId="0" borderId="21" applyNumberFormat="0" applyFill="0" applyAlignment="0" applyProtection="0"/>
    <xf numFmtId="0" fontId="82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3" fillId="12" borderId="13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4" fillId="25" borderId="20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0" fontId="85" fillId="25" borderId="13" applyNumberFormat="0" applyAlignment="0" applyProtection="0"/>
    <xf numFmtId="169" fontId="31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90" fillId="26" borderId="14" applyNumberFormat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0" fontId="31" fillId="28" borderId="19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5" fillId="0" borderId="0"/>
    <xf numFmtId="0" fontId="7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9" fontId="36" fillId="0" borderId="0" applyFont="0" applyFill="0" applyBorder="0" applyAlignment="0" applyProtection="0"/>
    <xf numFmtId="0" fontId="14" fillId="0" borderId="0"/>
    <xf numFmtId="0" fontId="32" fillId="0" borderId="0"/>
    <xf numFmtId="170" fontId="31" fillId="0" borderId="0" applyFont="0" applyFill="0" applyBorder="0" applyAlignment="0" applyProtection="0"/>
    <xf numFmtId="0" fontId="13" fillId="0" borderId="0"/>
    <xf numFmtId="0" fontId="35" fillId="0" borderId="0">
      <alignment horizontal="right" vertical="top" wrapText="1"/>
    </xf>
    <xf numFmtId="0" fontId="35" fillId="0" borderId="4">
      <alignment horizontal="center" wrapText="1"/>
    </xf>
    <xf numFmtId="0" fontId="32" fillId="0" borderId="4" applyBorder="0" applyAlignment="0">
      <alignment horizontal="center" wrapText="1"/>
    </xf>
    <xf numFmtId="0" fontId="35" fillId="0" borderId="0">
      <alignment horizontal="center"/>
    </xf>
    <xf numFmtId="0" fontId="35" fillId="0" borderId="0">
      <alignment horizontal="left" vertical="top"/>
    </xf>
    <xf numFmtId="0" fontId="12" fillId="0" borderId="0"/>
    <xf numFmtId="0" fontId="36" fillId="0" borderId="0"/>
    <xf numFmtId="178" fontId="36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178" fontId="36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63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44" fillId="0" borderId="0">
      <alignment horizontal="left" vertical="top"/>
    </xf>
    <xf numFmtId="0" fontId="46" fillId="0" borderId="0">
      <alignment horizontal="left" vertical="top"/>
    </xf>
    <xf numFmtId="0" fontId="44" fillId="0" borderId="0">
      <alignment horizontal="left" vertical="center"/>
    </xf>
    <xf numFmtId="0" fontId="46" fillId="0" borderId="0">
      <alignment horizontal="left" vertical="center"/>
    </xf>
    <xf numFmtId="0" fontId="10" fillId="0" borderId="0"/>
    <xf numFmtId="0" fontId="9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47">
    <xf numFmtId="0" fontId="0" fillId="0" borderId="0" xfId="0"/>
    <xf numFmtId="0" fontId="35" fillId="2" borderId="0" xfId="63" applyFont="1" applyFill="1"/>
    <xf numFmtId="0" fontId="35" fillId="2" borderId="0" xfId="63" applyFont="1" applyFill="1" applyAlignment="1">
      <alignment vertical="center"/>
    </xf>
    <xf numFmtId="0" fontId="35" fillId="2" borderId="4" xfId="1" applyFont="1" applyFill="1" applyBorder="1" applyAlignment="1">
      <alignment horizontal="left" vertical="center" wrapText="1" shrinkToFit="1"/>
    </xf>
    <xf numFmtId="0" fontId="49" fillId="2" borderId="4" xfId="1" applyFont="1" applyFill="1" applyBorder="1" applyAlignment="1">
      <alignment horizontal="center" vertical="center" wrapText="1"/>
    </xf>
    <xf numFmtId="0" fontId="49" fillId="2" borderId="11" xfId="1" applyFont="1" applyFill="1" applyBorder="1" applyAlignment="1">
      <alignment horizontal="center" vertical="center" wrapText="1"/>
    </xf>
    <xf numFmtId="0" fontId="31" fillId="0" borderId="0" xfId="1" applyFont="1" applyFill="1"/>
    <xf numFmtId="0" fontId="53" fillId="2" borderId="4" xfId="1" applyFont="1" applyFill="1" applyBorder="1" applyAlignment="1">
      <alignment horizontal="left" vertical="center" wrapText="1"/>
    </xf>
    <xf numFmtId="0" fontId="49" fillId="0" borderId="0" xfId="1" applyFont="1"/>
    <xf numFmtId="0" fontId="50" fillId="3" borderId="0" xfId="1" applyFont="1" applyFill="1"/>
    <xf numFmtId="164" fontId="31" fillId="0" borderId="0" xfId="1" applyNumberFormat="1" applyFont="1"/>
    <xf numFmtId="0" fontId="31" fillId="0" borderId="0" xfId="1" applyFont="1" applyAlignment="1">
      <alignment horizontal="center" vertical="center"/>
    </xf>
    <xf numFmtId="9" fontId="49" fillId="2" borderId="11" xfId="1" applyNumberFormat="1" applyFont="1" applyFill="1" applyBorder="1" applyAlignment="1">
      <alignment horizontal="center" vertical="center" wrapText="1"/>
    </xf>
    <xf numFmtId="4" fontId="51" fillId="2" borderId="4" xfId="1" applyNumberFormat="1" applyFont="1" applyFill="1" applyBorder="1" applyAlignment="1">
      <alignment horizontal="center" vertical="center" wrapText="1"/>
    </xf>
    <xf numFmtId="0" fontId="31" fillId="0" borderId="0" xfId="1" applyFont="1"/>
    <xf numFmtId="0" fontId="33" fillId="2" borderId="0" xfId="63" applyFont="1" applyFill="1" applyAlignment="1">
      <alignment horizontal="left" vertical="center" wrapText="1"/>
    </xf>
    <xf numFmtId="0" fontId="49" fillId="0" borderId="0" xfId="1" applyFont="1" applyFill="1" applyAlignment="1">
      <alignment horizontal="center" vertical="center"/>
    </xf>
    <xf numFmtId="0" fontId="49" fillId="0" borderId="0" xfId="1" applyFont="1" applyFill="1"/>
    <xf numFmtId="0" fontId="48" fillId="0" borderId="0" xfId="1" applyFont="1" applyFill="1" applyAlignment="1">
      <alignment horizontal="center" vertical="center"/>
    </xf>
    <xf numFmtId="0" fontId="49" fillId="0" borderId="0" xfId="1" applyFont="1" applyFill="1" applyAlignment="1">
      <alignment horizontal="left" vertical="top"/>
    </xf>
    <xf numFmtId="0" fontId="51" fillId="0" borderId="0" xfId="1" applyFont="1" applyBorder="1" applyAlignment="1">
      <alignment horizontal="left" vertical="top"/>
    </xf>
    <xf numFmtId="0" fontId="49" fillId="0" borderId="0" xfId="1" applyFont="1" applyBorder="1" applyAlignment="1"/>
    <xf numFmtId="0" fontId="49" fillId="0" borderId="0" xfId="1" applyFont="1" applyBorder="1" applyAlignment="1">
      <alignment horizontal="center" vertical="center"/>
    </xf>
    <xf numFmtId="0" fontId="31" fillId="0" borderId="0" xfId="1" applyFont="1" applyBorder="1" applyAlignment="1"/>
    <xf numFmtId="0" fontId="48" fillId="0" borderId="4" xfId="1" applyFont="1" applyBorder="1" applyAlignment="1">
      <alignment horizontal="center" vertical="center" wrapText="1"/>
    </xf>
    <xf numFmtId="0" fontId="35" fillId="0" borderId="4" xfId="1" applyFont="1" applyBorder="1" applyAlignment="1">
      <alignment horizontal="center" vertical="center" wrapText="1"/>
    </xf>
    <xf numFmtId="0" fontId="33" fillId="3" borderId="4" xfId="1" applyFont="1" applyFill="1" applyBorder="1" applyAlignment="1">
      <alignment horizontal="center" vertical="center" wrapText="1"/>
    </xf>
    <xf numFmtId="0" fontId="49" fillId="3" borderId="4" xfId="1" applyFont="1" applyFill="1" applyBorder="1" applyAlignment="1">
      <alignment horizontal="left" vertical="center" wrapText="1"/>
    </xf>
    <xf numFmtId="0" fontId="49" fillId="3" borderId="4" xfId="1" applyFont="1" applyFill="1" applyBorder="1" applyAlignment="1">
      <alignment horizontal="center" vertical="center" wrapText="1"/>
    </xf>
    <xf numFmtId="0" fontId="35" fillId="3" borderId="4" xfId="1" applyFont="1" applyFill="1" applyBorder="1" applyAlignment="1">
      <alignment horizontal="center" vertical="center" wrapText="1"/>
    </xf>
    <xf numFmtId="2" fontId="35" fillId="3" borderId="4" xfId="1" applyNumberFormat="1" applyFont="1" applyFill="1" applyBorder="1" applyAlignment="1">
      <alignment horizontal="right" vertical="center"/>
    </xf>
    <xf numFmtId="0" fontId="32" fillId="3" borderId="4" xfId="1" applyFont="1" applyFill="1" applyBorder="1" applyAlignment="1">
      <alignment horizontal="center" vertical="center" wrapText="1"/>
    </xf>
    <xf numFmtId="0" fontId="53" fillId="3" borderId="4" xfId="1" applyFont="1" applyFill="1" applyBorder="1" applyAlignment="1">
      <alignment horizontal="left" vertical="center" wrapText="1"/>
    </xf>
    <xf numFmtId="0" fontId="53" fillId="3" borderId="4" xfId="1" applyFont="1" applyFill="1" applyBorder="1" applyAlignment="1">
      <alignment horizontal="center" vertical="center" wrapText="1"/>
    </xf>
    <xf numFmtId="4" fontId="53" fillId="3" borderId="4" xfId="1" applyNumberFormat="1" applyFont="1" applyFill="1" applyBorder="1" applyAlignment="1">
      <alignment horizontal="right" vertical="center" wrapText="1"/>
    </xf>
    <xf numFmtId="0" fontId="54" fillId="3" borderId="4" xfId="1" applyFont="1" applyFill="1" applyBorder="1" applyAlignment="1">
      <alignment horizontal="center" vertical="center" wrapText="1"/>
    </xf>
    <xf numFmtId="4" fontId="51" fillId="2" borderId="4" xfId="63" applyNumberFormat="1" applyFont="1" applyFill="1" applyBorder="1" applyAlignment="1">
      <alignment horizontal="center" vertical="center" wrapText="1"/>
    </xf>
    <xf numFmtId="0" fontId="53" fillId="2" borderId="4" xfId="63" applyFont="1" applyFill="1" applyBorder="1" applyAlignment="1">
      <alignment horizontal="left" vertical="center" wrapText="1"/>
    </xf>
    <xf numFmtId="0" fontId="49" fillId="2" borderId="4" xfId="63" applyFont="1" applyFill="1" applyBorder="1" applyAlignment="1">
      <alignment horizontal="center" vertical="center" wrapText="1"/>
    </xf>
    <xf numFmtId="9" fontId="49" fillId="2" borderId="4" xfId="63" applyNumberFormat="1" applyFont="1" applyFill="1" applyBorder="1" applyAlignment="1">
      <alignment horizontal="center" vertical="center" wrapText="1"/>
    </xf>
    <xf numFmtId="0" fontId="35" fillId="0" borderId="4" xfId="1" applyFont="1" applyFill="1" applyBorder="1" applyAlignment="1">
      <alignment horizontal="left" vertical="center" wrapText="1"/>
    </xf>
    <xf numFmtId="0" fontId="33" fillId="0" borderId="4" xfId="1" applyFont="1" applyFill="1" applyBorder="1" applyAlignment="1">
      <alignment horizontal="left" vertical="center" wrapText="1"/>
    </xf>
    <xf numFmtId="4" fontId="35" fillId="0" borderId="4" xfId="1" applyNumberFormat="1" applyFont="1" applyFill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center" vertical="center" wrapText="1"/>
    </xf>
    <xf numFmtId="10" fontId="35" fillId="0" borderId="11" xfId="1" applyNumberFormat="1" applyFont="1" applyFill="1" applyBorder="1" applyAlignment="1">
      <alignment horizontal="center" vertical="center" wrapText="1"/>
    </xf>
    <xf numFmtId="10" fontId="35" fillId="0" borderId="0" xfId="1" applyNumberFormat="1" applyFont="1" applyFill="1" applyBorder="1" applyAlignment="1">
      <alignment horizontal="center" vertical="center" wrapText="1"/>
    </xf>
    <xf numFmtId="0" fontId="35" fillId="0" borderId="11" xfId="1" applyFont="1" applyFill="1" applyBorder="1" applyAlignment="1">
      <alignment horizontal="center" vertical="center" wrapText="1"/>
    </xf>
    <xf numFmtId="0" fontId="35" fillId="0" borderId="4" xfId="1" applyFont="1" applyFill="1" applyBorder="1" applyAlignment="1">
      <alignment horizontal="center" vertical="center" wrapText="1"/>
    </xf>
    <xf numFmtId="0" fontId="31" fillId="0" borderId="4" xfId="1" applyFont="1" applyFill="1" applyBorder="1"/>
    <xf numFmtId="0" fontId="53" fillId="0" borderId="4" xfId="1" applyFont="1" applyFill="1" applyBorder="1" applyAlignment="1">
      <alignment horizontal="left" vertical="center" wrapText="1"/>
    </xf>
    <xf numFmtId="0" fontId="53" fillId="0" borderId="4" xfId="1" applyFont="1" applyFill="1" applyBorder="1" applyAlignment="1">
      <alignment horizontal="center" vertical="center" wrapText="1"/>
    </xf>
    <xf numFmtId="0" fontId="49" fillId="0" borderId="11" xfId="1" applyFont="1" applyFill="1" applyBorder="1" applyAlignment="1">
      <alignment horizontal="center" vertical="center" wrapText="1"/>
    </xf>
    <xf numFmtId="0" fontId="49" fillId="0" borderId="4" xfId="1" applyFont="1" applyFill="1" applyBorder="1" applyAlignment="1">
      <alignment horizontal="center" vertical="center" wrapText="1"/>
    </xf>
    <xf numFmtId="0" fontId="35" fillId="3" borderId="4" xfId="1" applyFont="1" applyFill="1" applyBorder="1" applyAlignment="1">
      <alignment horizontal="left" vertical="center" wrapText="1"/>
    </xf>
    <xf numFmtId="2" fontId="35" fillId="3" borderId="4" xfId="1" applyNumberFormat="1" applyFont="1" applyFill="1" applyBorder="1" applyAlignment="1">
      <alignment horizontal="center" vertical="center" wrapText="1"/>
    </xf>
    <xf numFmtId="2" fontId="35" fillId="3" borderId="4" xfId="1" applyNumberFormat="1" applyFont="1" applyFill="1" applyBorder="1" applyAlignment="1">
      <alignment horizontal="left" vertical="center"/>
    </xf>
    <xf numFmtId="9" fontId="35" fillId="3" borderId="4" xfId="1" applyNumberFormat="1" applyFont="1" applyFill="1" applyBorder="1" applyAlignment="1">
      <alignment horizontal="center" vertical="center"/>
    </xf>
    <xf numFmtId="166" fontId="35" fillId="3" borderId="4" xfId="1" applyNumberFormat="1" applyFont="1" applyFill="1" applyBorder="1" applyAlignment="1">
      <alignment horizontal="center" vertical="center"/>
    </xf>
    <xf numFmtId="2" fontId="31" fillId="3" borderId="4" xfId="1" applyNumberFormat="1" applyFont="1" applyFill="1" applyBorder="1" applyAlignment="1">
      <alignment horizontal="center"/>
    </xf>
    <xf numFmtId="9" fontId="35" fillId="3" borderId="4" xfId="1" applyNumberFormat="1" applyFont="1" applyFill="1" applyBorder="1" applyAlignment="1">
      <alignment horizontal="left" vertical="center" wrapText="1"/>
    </xf>
    <xf numFmtId="4" fontId="35" fillId="3" borderId="4" xfId="1" applyNumberFormat="1" applyFont="1" applyFill="1" applyBorder="1" applyAlignment="1">
      <alignment horizontal="right" vertical="center" wrapText="1"/>
    </xf>
    <xf numFmtId="10" fontId="35" fillId="3" borderId="4" xfId="1" applyNumberFormat="1" applyFont="1" applyFill="1" applyBorder="1" applyAlignment="1">
      <alignment horizontal="center" vertical="center"/>
    </xf>
    <xf numFmtId="2" fontId="35" fillId="3" borderId="4" xfId="1" applyNumberFormat="1" applyFont="1" applyFill="1" applyBorder="1" applyAlignment="1">
      <alignment horizontal="left" vertical="center" wrapText="1"/>
    </xf>
    <xf numFmtId="0" fontId="33" fillId="3" borderId="4" xfId="1" applyFont="1" applyFill="1" applyBorder="1" applyAlignment="1">
      <alignment horizontal="left" vertical="center" wrapText="1"/>
    </xf>
    <xf numFmtId="2" fontId="33" fillId="3" borderId="4" xfId="1" applyNumberFormat="1" applyFont="1" applyFill="1" applyBorder="1" applyAlignment="1">
      <alignment horizontal="center" vertical="center" wrapText="1"/>
    </xf>
    <xf numFmtId="2" fontId="33" fillId="3" borderId="4" xfId="1" applyNumberFormat="1" applyFont="1" applyFill="1" applyBorder="1" applyAlignment="1">
      <alignment horizontal="left" vertical="center"/>
    </xf>
    <xf numFmtId="9" fontId="33" fillId="3" borderId="4" xfId="1" applyNumberFormat="1" applyFont="1" applyFill="1" applyBorder="1" applyAlignment="1">
      <alignment horizontal="center" vertical="center"/>
    </xf>
    <xf numFmtId="166" fontId="33" fillId="3" borderId="4" xfId="1" applyNumberFormat="1" applyFont="1" applyFill="1" applyBorder="1" applyAlignment="1">
      <alignment horizontal="center" vertical="center"/>
    </xf>
    <xf numFmtId="2" fontId="50" fillId="3" borderId="4" xfId="1" applyNumberFormat="1" applyFont="1" applyFill="1" applyBorder="1" applyAlignment="1">
      <alignment horizontal="center"/>
    </xf>
    <xf numFmtId="9" fontId="33" fillId="3" borderId="4" xfId="1" applyNumberFormat="1" applyFont="1" applyFill="1" applyBorder="1" applyAlignment="1">
      <alignment horizontal="left" vertical="center" wrapText="1"/>
    </xf>
    <xf numFmtId="4" fontId="33" fillId="3" borderId="4" xfId="1" applyNumberFormat="1" applyFont="1" applyFill="1" applyBorder="1" applyAlignment="1">
      <alignment horizontal="right" vertical="center" wrapText="1"/>
    </xf>
    <xf numFmtId="0" fontId="32" fillId="0" borderId="4" xfId="1" applyFont="1" applyBorder="1" applyAlignment="1">
      <alignment horizontal="center" vertical="center"/>
    </xf>
    <xf numFmtId="0" fontId="48" fillId="3" borderId="4" xfId="1" applyFont="1" applyFill="1" applyBorder="1" applyAlignment="1">
      <alignment horizontal="left" vertical="center" wrapText="1"/>
    </xf>
    <xf numFmtId="9" fontId="35" fillId="3" borderId="4" xfId="1" applyNumberFormat="1" applyFont="1" applyFill="1" applyBorder="1" applyAlignment="1">
      <alignment horizontal="center" vertical="center" wrapText="1"/>
    </xf>
    <xf numFmtId="2" fontId="35" fillId="3" borderId="4" xfId="1" applyNumberFormat="1" applyFont="1" applyFill="1" applyBorder="1" applyAlignment="1">
      <alignment horizontal="center" vertical="center"/>
    </xf>
    <xf numFmtId="0" fontId="31" fillId="0" borderId="0" xfId="1" applyFont="1" applyFill="1" applyBorder="1"/>
    <xf numFmtId="0" fontId="48" fillId="0" borderId="4" xfId="1" applyFont="1" applyBorder="1" applyAlignment="1">
      <alignment horizontal="left" vertical="center" wrapText="1"/>
    </xf>
    <xf numFmtId="0" fontId="49" fillId="0" borderId="4" xfId="1" applyFont="1" applyBorder="1"/>
    <xf numFmtId="164" fontId="48" fillId="0" borderId="4" xfId="3" applyFont="1" applyBorder="1" applyAlignment="1"/>
    <xf numFmtId="0" fontId="31" fillId="0" borderId="4" xfId="1" applyFont="1" applyBorder="1"/>
    <xf numFmtId="167" fontId="48" fillId="0" borderId="5" xfId="1" applyNumberFormat="1" applyFont="1" applyBorder="1" applyAlignment="1"/>
    <xf numFmtId="4" fontId="33" fillId="3" borderId="5" xfId="1" applyNumberFormat="1" applyFont="1" applyFill="1" applyBorder="1" applyAlignment="1">
      <alignment horizontal="right" vertical="center" wrapText="1"/>
    </xf>
    <xf numFmtId="0" fontId="31" fillId="0" borderId="4" xfId="1" applyFont="1" applyBorder="1" applyAlignment="1"/>
    <xf numFmtId="167" fontId="48" fillId="0" borderId="4" xfId="1" applyNumberFormat="1" applyFont="1" applyBorder="1" applyAlignment="1"/>
    <xf numFmtId="0" fontId="31" fillId="0" borderId="0" xfId="1" applyFont="1" applyBorder="1"/>
    <xf numFmtId="9" fontId="33" fillId="0" borderId="0" xfId="1" applyNumberFormat="1" applyFont="1" applyBorder="1" applyAlignment="1">
      <alignment horizontal="left"/>
    </xf>
    <xf numFmtId="4" fontId="33" fillId="3" borderId="0" xfId="1" applyNumberFormat="1" applyFont="1" applyFill="1" applyBorder="1" applyAlignment="1">
      <alignment horizontal="center" vertical="center" wrapText="1"/>
    </xf>
    <xf numFmtId="9" fontId="35" fillId="0" borderId="0" xfId="1" applyNumberFormat="1" applyFont="1" applyBorder="1" applyAlignment="1">
      <alignment horizontal="left"/>
    </xf>
    <xf numFmtId="0" fontId="56" fillId="0" borderId="0" xfId="1" applyFont="1"/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49" fillId="0" borderId="0" xfId="1" applyFont="1" applyAlignment="1">
      <alignment vertical="center"/>
    </xf>
    <xf numFmtId="0" fontId="31" fillId="0" borderId="0" xfId="1" applyFont="1" applyAlignment="1">
      <alignment vertical="center"/>
    </xf>
    <xf numFmtId="0" fontId="33" fillId="2" borderId="4" xfId="63" applyFont="1" applyFill="1" applyBorder="1" applyAlignment="1">
      <alignment horizontal="center"/>
    </xf>
    <xf numFmtId="0" fontId="35" fillId="2" borderId="4" xfId="63" applyFont="1" applyFill="1" applyBorder="1"/>
    <xf numFmtId="0" fontId="21" fillId="0" borderId="4" xfId="0" applyFont="1" applyBorder="1" applyAlignment="1">
      <alignment vertical="center"/>
    </xf>
    <xf numFmtId="0" fontId="62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justify" vertical="center" wrapText="1"/>
    </xf>
    <xf numFmtId="4" fontId="62" fillId="0" borderId="0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35" fillId="2" borderId="0" xfId="63" applyFont="1" applyFill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1" fillId="0" borderId="0" xfId="0" applyFont="1" applyBorder="1" applyAlignment="1">
      <alignment vertical="center"/>
    </xf>
    <xf numFmtId="0" fontId="59" fillId="0" borderId="0" xfId="0" applyFont="1" applyFill="1" applyAlignment="1">
      <alignment horizontal="center"/>
    </xf>
    <xf numFmtId="0" fontId="59" fillId="0" borderId="0" xfId="0" applyFont="1" applyFill="1"/>
    <xf numFmtId="4" fontId="59" fillId="0" borderId="0" xfId="0" applyNumberFormat="1" applyFont="1" applyFill="1"/>
    <xf numFmtId="0" fontId="59" fillId="0" borderId="0" xfId="0" applyFont="1" applyAlignment="1">
      <alignment horizontal="right"/>
    </xf>
    <xf numFmtId="0" fontId="99" fillId="0" borderId="0" xfId="0" applyFont="1"/>
    <xf numFmtId="4" fontId="99" fillId="0" borderId="0" xfId="0" applyNumberFormat="1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vertical="center"/>
    </xf>
    <xf numFmtId="4" fontId="0" fillId="0" borderId="0" xfId="0" applyNumberFormat="1" applyBorder="1"/>
    <xf numFmtId="2" fontId="0" fillId="0" borderId="0" xfId="0" applyNumberFormat="1"/>
    <xf numFmtId="176" fontId="0" fillId="0" borderId="0" xfId="0" applyNumberFormat="1"/>
    <xf numFmtId="2" fontId="59" fillId="0" borderId="0" xfId="0" applyNumberFormat="1" applyFont="1" applyFill="1" applyAlignment="1">
      <alignment horizontal="center"/>
    </xf>
    <xf numFmtId="0" fontId="32" fillId="0" borderId="0" xfId="63"/>
    <xf numFmtId="2" fontId="57" fillId="2" borderId="0" xfId="63" applyNumberFormat="1" applyFont="1" applyFill="1"/>
    <xf numFmtId="0" fontId="99" fillId="0" borderId="0" xfId="0" applyFont="1" applyBorder="1"/>
    <xf numFmtId="4" fontId="99" fillId="0" borderId="0" xfId="0" applyNumberFormat="1" applyFont="1" applyBorder="1" applyAlignment="1">
      <alignment horizontal="right"/>
    </xf>
    <xf numFmtId="0" fontId="105" fillId="0" borderId="0" xfId="63" applyFont="1"/>
    <xf numFmtId="0" fontId="52" fillId="0" borderId="0" xfId="63" applyFont="1"/>
    <xf numFmtId="4" fontId="52" fillId="0" borderId="0" xfId="63" applyNumberFormat="1" applyFont="1" applyAlignment="1">
      <alignment vertical="center" wrapText="1"/>
    </xf>
    <xf numFmtId="49" fontId="105" fillId="0" borderId="0" xfId="63" applyNumberFormat="1" applyFont="1"/>
    <xf numFmtId="49" fontId="106" fillId="0" borderId="0" xfId="63" applyNumberFormat="1" applyFont="1"/>
    <xf numFmtId="49" fontId="105" fillId="0" borderId="0" xfId="63" applyNumberFormat="1" applyFont="1" applyAlignment="1"/>
    <xf numFmtId="0" fontId="107" fillId="0" borderId="0" xfId="63" applyFont="1" applyBorder="1" applyAlignment="1"/>
    <xf numFmtId="0" fontId="108" fillId="0" borderId="0" xfId="63" applyFont="1" applyBorder="1" applyAlignment="1"/>
    <xf numFmtId="0" fontId="107" fillId="0" borderId="10" xfId="63" applyFont="1" applyBorder="1" applyAlignment="1">
      <alignment horizontal="center"/>
    </xf>
    <xf numFmtId="0" fontId="104" fillId="0" borderId="0" xfId="0" applyFont="1" applyAlignment="1">
      <alignment vertical="center"/>
    </xf>
    <xf numFmtId="0" fontId="62" fillId="0" borderId="0" xfId="0" applyFont="1"/>
    <xf numFmtId="0" fontId="62" fillId="6" borderId="4" xfId="0" applyFont="1" applyFill="1" applyBorder="1" applyAlignment="1">
      <alignment horizontal="center" vertical="center" wrapText="1"/>
    </xf>
    <xf numFmtId="0" fontId="62" fillId="2" borderId="4" xfId="0" applyFont="1" applyFill="1" applyBorder="1" applyAlignment="1">
      <alignment horizontal="center" vertical="center" wrapText="1"/>
    </xf>
    <xf numFmtId="0" fontId="62" fillId="2" borderId="4" xfId="0" applyFont="1" applyFill="1" applyBorder="1" applyAlignment="1">
      <alignment horizontal="left" vertical="center" wrapText="1"/>
    </xf>
    <xf numFmtId="4" fontId="62" fillId="2" borderId="4" xfId="0" applyNumberFormat="1" applyFont="1" applyFill="1" applyBorder="1" applyAlignment="1">
      <alignment horizontal="center" vertical="center" wrapText="1"/>
    </xf>
    <xf numFmtId="0" fontId="104" fillId="6" borderId="4" xfId="0" applyFont="1" applyFill="1" applyBorder="1" applyAlignment="1">
      <alignment vertical="center" wrapText="1"/>
    </xf>
    <xf numFmtId="4" fontId="104" fillId="6" borderId="4" xfId="0" applyNumberFormat="1" applyFont="1" applyFill="1" applyBorder="1" applyAlignment="1">
      <alignment horizontal="center" vertical="center" wrapText="1"/>
    </xf>
    <xf numFmtId="0" fontId="62" fillId="0" borderId="4" xfId="0" applyFont="1" applyBorder="1" applyAlignment="1">
      <alignment vertical="center" wrapText="1"/>
    </xf>
    <xf numFmtId="0" fontId="62" fillId="0" borderId="4" xfId="0" applyFont="1" applyBorder="1" applyAlignment="1">
      <alignment horizontal="justify" vertical="center" wrapText="1"/>
    </xf>
    <xf numFmtId="4" fontId="62" fillId="0" borderId="4" xfId="0" applyNumberFormat="1" applyFont="1" applyBorder="1" applyAlignment="1">
      <alignment horizontal="center" vertical="center" wrapText="1"/>
    </xf>
    <xf numFmtId="0" fontId="106" fillId="0" borderId="0" xfId="0" applyFont="1"/>
    <xf numFmtId="4" fontId="105" fillId="0" borderId="4" xfId="63" applyNumberFormat="1" applyFont="1" applyBorder="1" applyAlignment="1">
      <alignment horizontal="center"/>
    </xf>
    <xf numFmtId="0" fontId="105" fillId="0" borderId="0" xfId="0" applyFont="1" applyAlignment="1">
      <alignment vertical="center"/>
    </xf>
    <xf numFmtId="0" fontId="105" fillId="0" borderId="0" xfId="0" applyFont="1"/>
    <xf numFmtId="0" fontId="105" fillId="0" borderId="0" xfId="0" applyFont="1" applyAlignment="1">
      <alignment horizontal="center"/>
    </xf>
    <xf numFmtId="0" fontId="105" fillId="0" borderId="4" xfId="0" applyFont="1" applyBorder="1" applyAlignment="1">
      <alignment horizontal="center" vertical="center" wrapText="1"/>
    </xf>
    <xf numFmtId="0" fontId="105" fillId="0" borderId="4" xfId="0" applyFont="1" applyBorder="1" applyAlignment="1">
      <alignment wrapText="1"/>
    </xf>
    <xf numFmtId="3" fontId="62" fillId="0" borderId="4" xfId="0" applyNumberFormat="1" applyFont="1" applyBorder="1" applyAlignment="1">
      <alignment horizontal="center" vertical="center"/>
    </xf>
    <xf numFmtId="174" fontId="62" fillId="0" borderId="4" xfId="0" applyNumberFormat="1" applyFont="1" applyBorder="1" applyAlignment="1">
      <alignment horizontal="center" vertical="center"/>
    </xf>
    <xf numFmtId="0" fontId="105" fillId="0" borderId="4" xfId="0" applyFont="1" applyBorder="1"/>
    <xf numFmtId="174" fontId="105" fillId="0" borderId="4" xfId="0" applyNumberFormat="1" applyFont="1" applyBorder="1" applyAlignment="1">
      <alignment horizontal="center" vertical="center"/>
    </xf>
    <xf numFmtId="4" fontId="62" fillId="0" borderId="4" xfId="0" applyNumberFormat="1" applyFont="1" applyBorder="1" applyAlignment="1">
      <alignment horizontal="center" vertical="center"/>
    </xf>
    <xf numFmtId="4" fontId="105" fillId="0" borderId="4" xfId="0" applyNumberFormat="1" applyFont="1" applyBorder="1" applyAlignment="1">
      <alignment horizontal="center"/>
    </xf>
    <xf numFmtId="0" fontId="105" fillId="0" borderId="0" xfId="0" applyFont="1" applyBorder="1"/>
    <xf numFmtId="4" fontId="62" fillId="0" borderId="0" xfId="0" applyNumberFormat="1" applyFont="1" applyBorder="1" applyAlignment="1">
      <alignment horizontal="center" vertical="center"/>
    </xf>
    <xf numFmtId="0" fontId="105" fillId="2" borderId="0" xfId="63" applyFont="1" applyFill="1"/>
    <xf numFmtId="0" fontId="105" fillId="2" borderId="10" xfId="63" applyFont="1" applyFill="1" applyBorder="1"/>
    <xf numFmtId="0" fontId="105" fillId="2" borderId="0" xfId="63" applyFont="1" applyFill="1" applyAlignment="1">
      <alignment vertical="center"/>
    </xf>
    <xf numFmtId="0" fontId="52" fillId="2" borderId="10" xfId="63" applyFont="1" applyFill="1" applyBorder="1" applyAlignment="1">
      <alignment horizontal="right"/>
    </xf>
    <xf numFmtId="49" fontId="52" fillId="2" borderId="4" xfId="63" applyNumberFormat="1" applyFont="1" applyFill="1" applyBorder="1" applyAlignment="1">
      <alignment horizontal="center" vertical="center" wrapText="1"/>
    </xf>
    <xf numFmtId="0" fontId="52" fillId="2" borderId="4" xfId="63" applyFont="1" applyFill="1" applyBorder="1" applyAlignment="1">
      <alignment horizontal="center" vertical="center" wrapText="1"/>
    </xf>
    <xf numFmtId="49" fontId="105" fillId="2" borderId="4" xfId="63" applyNumberFormat="1" applyFont="1" applyFill="1" applyBorder="1" applyAlignment="1">
      <alignment horizontal="center" vertical="center" wrapText="1"/>
    </xf>
    <xf numFmtId="0" fontId="105" fillId="0" borderId="4" xfId="0" applyFont="1" applyBorder="1" applyAlignment="1">
      <alignment vertical="center"/>
    </xf>
    <xf numFmtId="0" fontId="105" fillId="2" borderId="4" xfId="63" applyFont="1" applyFill="1" applyBorder="1" applyAlignment="1">
      <alignment horizontal="center" vertical="center" wrapText="1"/>
    </xf>
    <xf numFmtId="49" fontId="105" fillId="2" borderId="8" xfId="63" applyNumberFormat="1" applyFont="1" applyFill="1" applyBorder="1" applyAlignment="1">
      <alignment horizontal="left" vertical="center" wrapText="1"/>
    </xf>
    <xf numFmtId="4" fontId="110" fillId="2" borderId="4" xfId="63" applyNumberFormat="1" applyFont="1" applyFill="1" applyBorder="1" applyAlignment="1">
      <alignment horizontal="center" vertical="center" wrapText="1"/>
    </xf>
    <xf numFmtId="3" fontId="105" fillId="2" borderId="4" xfId="63" applyNumberFormat="1" applyFont="1" applyFill="1" applyBorder="1" applyAlignment="1">
      <alignment horizontal="right" vertical="center" wrapText="1"/>
    </xf>
    <xf numFmtId="49" fontId="52" fillId="2" borderId="0" xfId="63" applyNumberFormat="1" applyFont="1" applyFill="1" applyBorder="1" applyAlignment="1">
      <alignment horizontal="right" vertical="center" wrapText="1"/>
    </xf>
    <xf numFmtId="3" fontId="52" fillId="0" borderId="0" xfId="63" applyNumberFormat="1" applyFont="1" applyFill="1" applyBorder="1" applyAlignment="1">
      <alignment horizontal="right" vertical="center" wrapText="1"/>
    </xf>
    <xf numFmtId="0" fontId="62" fillId="0" borderId="0" xfId="132" applyFont="1" applyFill="1" applyAlignment="1">
      <alignment horizontal="center"/>
    </xf>
    <xf numFmtId="0" fontId="62" fillId="0" borderId="0" xfId="132" applyFont="1" applyFill="1"/>
    <xf numFmtId="0" fontId="62" fillId="0" borderId="0" xfId="132" applyFont="1" applyFill="1" applyAlignment="1">
      <alignment wrapText="1"/>
    </xf>
    <xf numFmtId="4" fontId="62" fillId="0" borderId="0" xfId="132" applyNumberFormat="1" applyFont="1" applyFill="1"/>
    <xf numFmtId="0" fontId="62" fillId="0" borderId="4" xfId="93" quotePrefix="1" applyFont="1" applyFill="1" applyBorder="1" applyAlignment="1">
      <alignment horizontal="center" vertical="center" wrapText="1"/>
    </xf>
    <xf numFmtId="4" fontId="62" fillId="0" borderId="4" xfId="93" quotePrefix="1" applyNumberFormat="1" applyFont="1" applyFill="1" applyBorder="1" applyAlignment="1">
      <alignment horizontal="center" vertical="center" wrapText="1"/>
    </xf>
    <xf numFmtId="0" fontId="62" fillId="0" borderId="4" xfId="95" quotePrefix="1" applyFont="1" applyFill="1" applyBorder="1" applyAlignment="1">
      <alignment horizontal="left" vertical="top" wrapText="1"/>
    </xf>
    <xf numFmtId="165" fontId="62" fillId="0" borderId="4" xfId="102" quotePrefix="1" applyNumberFormat="1" applyFont="1" applyFill="1" applyBorder="1" applyAlignment="1">
      <alignment horizontal="center" vertical="center" wrapText="1"/>
    </xf>
    <xf numFmtId="0" fontId="62" fillId="0" borderId="4" xfId="132" applyFont="1" applyFill="1" applyBorder="1" applyAlignment="1">
      <alignment wrapText="1"/>
    </xf>
    <xf numFmtId="2" fontId="62" fillId="0" borderId="4" xfId="102" quotePrefix="1" applyNumberFormat="1" applyFont="1" applyFill="1" applyBorder="1" applyAlignment="1">
      <alignment horizontal="center" vertical="center" wrapText="1"/>
    </xf>
    <xf numFmtId="0" fontId="62" fillId="0" borderId="4" xfId="102" quotePrefix="1" applyFont="1" applyFill="1" applyBorder="1" applyAlignment="1">
      <alignment horizontal="center" vertical="center" wrapText="1"/>
    </xf>
    <xf numFmtId="0" fontId="62" fillId="0" borderId="4" xfId="102" quotePrefix="1" applyNumberFormat="1" applyFont="1" applyFill="1" applyBorder="1" applyAlignment="1">
      <alignment horizontal="center" vertical="center" wrapText="1"/>
    </xf>
    <xf numFmtId="0" fontId="105" fillId="6" borderId="4" xfId="0" applyFont="1" applyFill="1" applyBorder="1" applyAlignment="1">
      <alignment horizontal="center" wrapText="1"/>
    </xf>
    <xf numFmtId="0" fontId="105" fillId="6" borderId="4" xfId="0" applyFont="1" applyFill="1" applyBorder="1" applyAlignment="1">
      <alignment horizontal="left" vertical="center" wrapText="1"/>
    </xf>
    <xf numFmtId="0" fontId="105" fillId="6" borderId="4" xfId="95" quotePrefix="1" applyFont="1" applyFill="1" applyBorder="1" applyAlignment="1">
      <alignment horizontal="left" vertical="center" wrapText="1"/>
    </xf>
    <xf numFmtId="165" fontId="105" fillId="6" borderId="4" xfId="102" quotePrefix="1" applyNumberFormat="1" applyFont="1" applyFill="1" applyBorder="1" applyAlignment="1">
      <alignment horizontal="center" vertical="center" wrapText="1"/>
    </xf>
    <xf numFmtId="0" fontId="105" fillId="6" borderId="4" xfId="132" applyFont="1" applyFill="1" applyBorder="1" applyAlignment="1">
      <alignment vertical="center" wrapText="1"/>
    </xf>
    <xf numFmtId="0" fontId="105" fillId="6" borderId="4" xfId="0" applyFont="1" applyFill="1" applyBorder="1" applyAlignment="1">
      <alignment horizontal="center" vertical="center" wrapText="1"/>
    </xf>
    <xf numFmtId="4" fontId="105" fillId="6" borderId="4" xfId="99" applyNumberFormat="1" applyFont="1" applyFill="1" applyBorder="1" applyAlignment="1">
      <alignment wrapText="1"/>
    </xf>
    <xf numFmtId="0" fontId="105" fillId="0" borderId="4" xfId="0" applyFont="1" applyBorder="1" applyAlignment="1">
      <alignment horizontal="center" wrapText="1"/>
    </xf>
    <xf numFmtId="0" fontId="105" fillId="0" borderId="4" xfId="0" quotePrefix="1" applyFont="1" applyFill="1" applyBorder="1" applyAlignment="1">
      <alignment vertical="center" wrapText="1"/>
    </xf>
    <xf numFmtId="0" fontId="105" fillId="0" borderId="4" xfId="95" quotePrefix="1" applyFont="1" applyFill="1" applyBorder="1" applyAlignment="1">
      <alignment horizontal="left" vertical="center" wrapText="1"/>
    </xf>
    <xf numFmtId="10" fontId="105" fillId="0" borderId="4" xfId="1921" quotePrefix="1" applyNumberFormat="1" applyFont="1" applyFill="1" applyBorder="1" applyAlignment="1">
      <alignment horizontal="center" vertical="center" wrapText="1"/>
    </xf>
    <xf numFmtId="0" fontId="105" fillId="0" borderId="4" xfId="102" quotePrefix="1" applyFont="1" applyFill="1" applyBorder="1" applyAlignment="1">
      <alignment horizontal="left" vertical="center" wrapText="1"/>
    </xf>
    <xf numFmtId="0" fontId="105" fillId="0" borderId="4" xfId="132" applyFont="1" applyFill="1" applyBorder="1" applyAlignment="1">
      <alignment vertical="center" wrapText="1"/>
    </xf>
    <xf numFmtId="0" fontId="105" fillId="0" borderId="4" xfId="132" applyFont="1" applyFill="1" applyBorder="1" applyAlignment="1">
      <alignment horizontal="center" wrapText="1"/>
    </xf>
    <xf numFmtId="0" fontId="105" fillId="0" borderId="4" xfId="0" applyFont="1" applyBorder="1" applyAlignment="1">
      <alignment horizontal="left" vertical="center" wrapText="1"/>
    </xf>
    <xf numFmtId="0" fontId="105" fillId="0" borderId="4" xfId="95" quotePrefix="1" applyFont="1" applyFill="1" applyBorder="1" applyAlignment="1">
      <alignment horizontal="left" vertical="top" wrapText="1"/>
    </xf>
    <xf numFmtId="0" fontId="105" fillId="0" borderId="4" xfId="102" quotePrefix="1" applyFont="1" applyFill="1" applyBorder="1" applyAlignment="1">
      <alignment horizontal="center" vertical="top" wrapText="1"/>
    </xf>
    <xf numFmtId="0" fontId="105" fillId="0" borderId="4" xfId="102" quotePrefix="1" applyFont="1" applyFill="1" applyBorder="1" applyAlignment="1">
      <alignment horizontal="left" vertical="top" wrapText="1"/>
    </xf>
    <xf numFmtId="0" fontId="105" fillId="0" borderId="4" xfId="132" applyFont="1" applyFill="1" applyBorder="1" applyAlignment="1">
      <alignment wrapText="1"/>
    </xf>
    <xf numFmtId="0" fontId="105" fillId="0" borderId="0" xfId="0" applyFont="1" applyAlignment="1">
      <alignment horizontal="left" vertical="top" wrapText="1"/>
    </xf>
    <xf numFmtId="4" fontId="105" fillId="2" borderId="4" xfId="63" applyNumberFormat="1" applyFont="1" applyFill="1" applyBorder="1" applyAlignment="1">
      <alignment horizontal="center" vertical="center" wrapText="1"/>
    </xf>
    <xf numFmtId="4" fontId="52" fillId="2" borderId="4" xfId="63" applyNumberFormat="1" applyFont="1" applyFill="1" applyBorder="1" applyAlignment="1">
      <alignment horizontal="center" vertical="center" wrapText="1"/>
    </xf>
    <xf numFmtId="4" fontId="62" fillId="0" borderId="4" xfId="102" quotePrefix="1" applyNumberFormat="1" applyFont="1" applyFill="1" applyBorder="1" applyAlignment="1">
      <alignment horizontal="center" vertical="center" wrapText="1"/>
    </xf>
    <xf numFmtId="0" fontId="114" fillId="0" borderId="4" xfId="0" applyFont="1" applyBorder="1" applyAlignment="1">
      <alignment horizontal="center" vertical="center" wrapText="1"/>
    </xf>
    <xf numFmtId="0" fontId="114" fillId="2" borderId="4" xfId="0" applyFont="1" applyFill="1" applyBorder="1" applyAlignment="1">
      <alignment horizontal="center" vertical="center" wrapText="1"/>
    </xf>
    <xf numFmtId="4" fontId="105" fillId="0" borderId="4" xfId="132" applyNumberFormat="1" applyFont="1" applyFill="1" applyBorder="1" applyAlignment="1">
      <alignment horizontal="center" wrapText="1"/>
    </xf>
    <xf numFmtId="4" fontId="105" fillId="0" borderId="4" xfId="99" applyNumberFormat="1" applyFont="1" applyFill="1" applyBorder="1" applyAlignment="1">
      <alignment horizontal="center" wrapText="1"/>
    </xf>
    <xf numFmtId="4" fontId="52" fillId="0" borderId="0" xfId="63" applyNumberFormat="1" applyFont="1" applyFill="1" applyBorder="1" applyAlignment="1">
      <alignment horizontal="center" vertical="center" wrapText="1"/>
    </xf>
    <xf numFmtId="0" fontId="62" fillId="30" borderId="4" xfId="0" applyFont="1" applyFill="1" applyBorder="1" applyAlignment="1">
      <alignment horizontal="center"/>
    </xf>
    <xf numFmtId="0" fontId="105" fillId="30" borderId="4" xfId="0" applyFont="1" applyFill="1" applyBorder="1" applyAlignment="1">
      <alignment horizontal="center"/>
    </xf>
    <xf numFmtId="4" fontId="105" fillId="0" borderId="4" xfId="0" applyNumberFormat="1" applyFont="1" applyBorder="1" applyAlignment="1">
      <alignment horizontal="center" vertical="center"/>
    </xf>
    <xf numFmtId="0" fontId="106" fillId="0" borderId="0" xfId="0" applyFont="1" applyAlignment="1">
      <alignment horizontal="left" wrapText="1"/>
    </xf>
    <xf numFmtId="175" fontId="105" fillId="0" borderId="0" xfId="0" applyNumberFormat="1" applyFont="1" applyAlignment="1">
      <alignment horizontal="center" vertical="top"/>
    </xf>
    <xf numFmtId="0" fontId="106" fillId="0" borderId="0" xfId="63" applyFont="1"/>
    <xf numFmtId="0" fontId="36" fillId="0" borderId="0" xfId="1932"/>
    <xf numFmtId="0" fontId="119" fillId="0" borderId="1" xfId="1" applyFont="1" applyFill="1" applyBorder="1" applyAlignment="1">
      <alignment vertical="center"/>
    </xf>
    <xf numFmtId="0" fontId="120" fillId="0" borderId="2" xfId="1" applyFont="1" applyFill="1" applyBorder="1" applyAlignment="1">
      <alignment vertical="center"/>
    </xf>
    <xf numFmtId="0" fontId="120" fillId="0" borderId="2" xfId="1" applyFont="1" applyFill="1" applyBorder="1" applyAlignment="1">
      <alignment horizontal="center" vertical="center"/>
    </xf>
    <xf numFmtId="0" fontId="120" fillId="0" borderId="3" xfId="1" applyFont="1" applyFill="1" applyBorder="1" applyAlignment="1">
      <alignment horizontal="right" vertical="center"/>
    </xf>
    <xf numFmtId="4" fontId="35" fillId="0" borderId="7" xfId="1" applyNumberFormat="1" applyFont="1" applyFill="1" applyBorder="1" applyAlignment="1">
      <alignment horizontal="center" vertical="center" wrapText="1"/>
    </xf>
    <xf numFmtId="4" fontId="35" fillId="0" borderId="8" xfId="1" applyNumberFormat="1" applyFont="1" applyFill="1" applyBorder="1" applyAlignment="1">
      <alignment horizontal="center" vertical="center" wrapText="1"/>
    </xf>
    <xf numFmtId="178" fontId="36" fillId="0" borderId="0" xfId="1932" applyNumberFormat="1"/>
    <xf numFmtId="0" fontId="33" fillId="0" borderId="4" xfId="1" applyFont="1" applyFill="1" applyBorder="1" applyAlignment="1">
      <alignment horizontal="center" vertical="center"/>
    </xf>
    <xf numFmtId="165" fontId="33" fillId="0" borderId="6" xfId="2" applyFont="1" applyFill="1" applyBorder="1" applyAlignment="1">
      <alignment horizontal="right" vertical="center" wrapText="1"/>
    </xf>
    <xf numFmtId="10" fontId="35" fillId="0" borderId="4" xfId="1" applyNumberFormat="1" applyFont="1" applyFill="1" applyBorder="1" applyAlignment="1">
      <alignment horizontal="center" vertical="center" wrapText="1"/>
    </xf>
    <xf numFmtId="168" fontId="35" fillId="0" borderId="4" xfId="1" applyNumberFormat="1" applyFont="1" applyFill="1" applyBorder="1" applyAlignment="1">
      <alignment horizontal="center" vertical="center" wrapText="1"/>
    </xf>
    <xf numFmtId="4" fontId="35" fillId="0" borderId="4" xfId="1" applyNumberFormat="1" applyFont="1" applyFill="1" applyBorder="1" applyAlignment="1">
      <alignment horizontal="center" vertical="center"/>
    </xf>
    <xf numFmtId="3" fontId="35" fillId="0" borderId="4" xfId="1" applyNumberFormat="1" applyFont="1" applyFill="1" applyBorder="1" applyAlignment="1">
      <alignment horizontal="center" vertical="center"/>
    </xf>
    <xf numFmtId="0" fontId="35" fillId="0" borderId="4" xfId="1" applyFont="1" applyFill="1" applyBorder="1" applyAlignment="1">
      <alignment horizontal="center" vertical="center"/>
    </xf>
    <xf numFmtId="0" fontId="35" fillId="0" borderId="4" xfId="1" applyFont="1" applyFill="1" applyBorder="1" applyAlignment="1">
      <alignment horizontal="center" vertical="top" wrapText="1"/>
    </xf>
    <xf numFmtId="166" fontId="35" fillId="0" borderId="4" xfId="1" applyNumberFormat="1" applyFont="1" applyFill="1" applyBorder="1" applyAlignment="1">
      <alignment horizontal="center" vertical="center" wrapText="1"/>
    </xf>
    <xf numFmtId="9" fontId="35" fillId="0" borderId="4" xfId="1" applyNumberFormat="1" applyFont="1" applyFill="1" applyBorder="1" applyAlignment="1">
      <alignment horizontal="center" vertical="center" wrapText="1"/>
    </xf>
    <xf numFmtId="2" fontId="35" fillId="0" borderId="4" xfId="1" applyNumberFormat="1" applyFont="1" applyFill="1" applyBorder="1" applyAlignment="1">
      <alignment horizontal="left" vertical="center"/>
    </xf>
    <xf numFmtId="2" fontId="35" fillId="0" borderId="4" xfId="1" applyNumberFormat="1" applyFont="1" applyFill="1" applyBorder="1" applyAlignment="1">
      <alignment horizontal="center" vertical="center"/>
    </xf>
    <xf numFmtId="4" fontId="33" fillId="0" borderId="4" xfId="1" applyNumberFormat="1" applyFont="1" applyFill="1" applyBorder="1" applyAlignment="1">
      <alignment horizontal="right" vertical="center"/>
    </xf>
    <xf numFmtId="0" fontId="35" fillId="0" borderId="7" xfId="1" applyFont="1" applyFill="1" applyBorder="1" applyAlignment="1">
      <alignment horizontal="center" vertical="center"/>
    </xf>
    <xf numFmtId="167" fontId="33" fillId="0" borderId="4" xfId="1" applyNumberFormat="1" applyFont="1" applyFill="1" applyBorder="1" applyAlignment="1">
      <alignment horizontal="center" vertical="center"/>
    </xf>
    <xf numFmtId="0" fontId="35" fillId="0" borderId="4" xfId="1" applyFont="1" applyFill="1" applyBorder="1" applyAlignment="1">
      <alignment horizontal="left" vertical="center" wrapText="1" shrinkToFit="1"/>
    </xf>
    <xf numFmtId="2" fontId="35" fillId="0" borderId="4" xfId="1" applyNumberFormat="1" applyFont="1" applyFill="1" applyBorder="1" applyAlignment="1">
      <alignment horizontal="center" vertical="center" wrapText="1"/>
    </xf>
    <xf numFmtId="1" fontId="35" fillId="0" borderId="4" xfId="1" applyNumberFormat="1" applyFont="1" applyFill="1" applyBorder="1" applyAlignment="1">
      <alignment horizontal="center" vertical="center" wrapText="1"/>
    </xf>
    <xf numFmtId="0" fontId="49" fillId="0" borderId="4" xfId="1" applyFont="1" applyFill="1" applyBorder="1" applyAlignment="1">
      <alignment horizontal="left" vertical="center" wrapText="1"/>
    </xf>
    <xf numFmtId="166" fontId="35" fillId="0" borderId="4" xfId="1" applyNumberFormat="1" applyFont="1" applyFill="1" applyBorder="1" applyAlignment="1">
      <alignment horizontal="center" vertical="center"/>
    </xf>
    <xf numFmtId="4" fontId="53" fillId="0" borderId="4" xfId="1" applyNumberFormat="1" applyFont="1" applyFill="1" applyBorder="1" applyAlignment="1">
      <alignment horizontal="center" vertical="center" wrapText="1"/>
    </xf>
    <xf numFmtId="9" fontId="49" fillId="0" borderId="11" xfId="1" applyNumberFormat="1" applyFont="1" applyFill="1" applyBorder="1" applyAlignment="1">
      <alignment horizontal="center" vertical="center" wrapText="1"/>
    </xf>
    <xf numFmtId="9" fontId="49" fillId="0" borderId="4" xfId="1" applyNumberFormat="1" applyFont="1" applyFill="1" applyBorder="1" applyAlignment="1">
      <alignment horizontal="center" vertical="center" wrapText="1"/>
    </xf>
    <xf numFmtId="0" fontId="33" fillId="0" borderId="4" xfId="1" applyFont="1" applyFill="1" applyBorder="1" applyAlignment="1">
      <alignment horizontal="center" vertical="center" wrapText="1"/>
    </xf>
    <xf numFmtId="0" fontId="35" fillId="0" borderId="4" xfId="1" applyFont="1" applyFill="1" applyBorder="1" applyAlignment="1">
      <alignment horizontal="left" vertical="center"/>
    </xf>
    <xf numFmtId="0" fontId="32" fillId="0" borderId="4" xfId="1" applyFont="1" applyFill="1" applyBorder="1" applyAlignment="1">
      <alignment horizontal="center" vertical="center" wrapText="1"/>
    </xf>
    <xf numFmtId="1" fontId="31" fillId="0" borderId="0" xfId="1" applyNumberFormat="1" applyFont="1" applyFill="1"/>
    <xf numFmtId="9" fontId="35" fillId="0" borderId="4" xfId="1" applyNumberFormat="1" applyFont="1" applyFill="1" applyBorder="1" applyAlignment="1">
      <alignment horizontal="left" vertical="center" wrapText="1"/>
    </xf>
    <xf numFmtId="176" fontId="35" fillId="0" borderId="4" xfId="1" applyNumberFormat="1" applyFont="1" applyFill="1" applyBorder="1" applyAlignment="1">
      <alignment horizontal="center" vertical="center" wrapText="1"/>
    </xf>
    <xf numFmtId="9" fontId="35" fillId="0" borderId="4" xfId="1" applyNumberFormat="1" applyFont="1" applyFill="1" applyBorder="1" applyAlignment="1">
      <alignment horizontal="center" vertical="center"/>
    </xf>
    <xf numFmtId="2" fontId="31" fillId="0" borderId="4" xfId="1" applyNumberFormat="1" applyFont="1" applyFill="1" applyBorder="1" applyAlignment="1">
      <alignment horizontal="center" vertical="center"/>
    </xf>
    <xf numFmtId="0" fontId="52" fillId="0" borderId="4" xfId="1" applyFont="1" applyFill="1" applyBorder="1" applyAlignment="1">
      <alignment horizontal="center"/>
    </xf>
    <xf numFmtId="0" fontId="31" fillId="0" borderId="4" xfId="1" applyFont="1" applyFill="1" applyBorder="1" applyAlignment="1">
      <alignment horizontal="center" vertical="center"/>
    </xf>
    <xf numFmtId="4" fontId="33" fillId="0" borderId="4" xfId="1" applyNumberFormat="1" applyFont="1" applyFill="1" applyBorder="1" applyAlignment="1">
      <alignment horizontal="center" vertical="center" wrapText="1"/>
    </xf>
    <xf numFmtId="10" fontId="35" fillId="0" borderId="4" xfId="1" applyNumberFormat="1" applyFont="1" applyFill="1" applyBorder="1" applyAlignment="1">
      <alignment horizontal="center" vertical="center"/>
    </xf>
    <xf numFmtId="2" fontId="35" fillId="0" borderId="4" xfId="1" applyNumberFormat="1" applyFont="1" applyFill="1" applyBorder="1" applyAlignment="1">
      <alignment horizontal="center"/>
    </xf>
    <xf numFmtId="2" fontId="35" fillId="0" borderId="4" xfId="1" applyNumberFormat="1" applyFont="1" applyFill="1" applyBorder="1" applyAlignment="1">
      <alignment horizontal="left" vertical="center" wrapText="1"/>
    </xf>
    <xf numFmtId="0" fontId="32" fillId="0" borderId="4" xfId="1" applyFont="1" applyFill="1" applyBorder="1" applyAlignment="1">
      <alignment horizontal="center" vertical="center"/>
    </xf>
    <xf numFmtId="0" fontId="35" fillId="0" borderId="4" xfId="1" applyFont="1" applyFill="1" applyBorder="1"/>
    <xf numFmtId="164" fontId="33" fillId="0" borderId="4" xfId="98" applyFont="1" applyFill="1" applyBorder="1" applyAlignment="1"/>
    <xf numFmtId="4" fontId="33" fillId="0" borderId="4" xfId="1" applyNumberFormat="1" applyFont="1" applyFill="1" applyBorder="1" applyAlignment="1">
      <alignment horizontal="right"/>
    </xf>
    <xf numFmtId="0" fontId="31" fillId="0" borderId="4" xfId="1" applyFont="1" applyFill="1" applyBorder="1" applyAlignment="1">
      <alignment vertical="center"/>
    </xf>
    <xf numFmtId="167" fontId="33" fillId="0" borderId="4" xfId="1" applyNumberFormat="1" applyFont="1" applyFill="1" applyBorder="1" applyAlignment="1">
      <alignment vertical="center"/>
    </xf>
    <xf numFmtId="0" fontId="33" fillId="0" borderId="7" xfId="1" applyFont="1" applyFill="1" applyBorder="1"/>
    <xf numFmtId="0" fontId="35" fillId="0" borderId="8" xfId="1" applyFont="1" applyFill="1" applyBorder="1"/>
    <xf numFmtId="0" fontId="35" fillId="0" borderId="8" xfId="1" applyFont="1" applyFill="1" applyBorder="1" applyAlignment="1">
      <alignment horizontal="center" vertical="center"/>
    </xf>
    <xf numFmtId="0" fontId="33" fillId="0" borderId="8" xfId="1" applyFont="1" applyFill="1" applyBorder="1"/>
    <xf numFmtId="0" fontId="35" fillId="0" borderId="8" xfId="1" applyFont="1" applyFill="1" applyBorder="1" applyAlignment="1">
      <alignment horizontal="right"/>
    </xf>
    <xf numFmtId="4" fontId="53" fillId="0" borderId="4" xfId="1" applyNumberFormat="1" applyFont="1" applyFill="1" applyBorder="1" applyAlignment="1">
      <alignment horizontal="right"/>
    </xf>
    <xf numFmtId="0" fontId="35" fillId="0" borderId="0" xfId="1" applyFont="1" applyFill="1" applyAlignment="1">
      <alignment vertical="center"/>
    </xf>
    <xf numFmtId="0" fontId="35" fillId="0" borderId="0" xfId="1" applyFont="1" applyFill="1" applyBorder="1" applyAlignment="1">
      <alignment vertical="center"/>
    </xf>
    <xf numFmtId="9" fontId="33" fillId="0" borderId="0" xfId="1" applyNumberFormat="1" applyFont="1" applyFill="1" applyBorder="1" applyAlignment="1">
      <alignment vertical="center"/>
    </xf>
    <xf numFmtId="9" fontId="33" fillId="0" borderId="0" xfId="1" applyNumberFormat="1" applyFont="1" applyFill="1" applyBorder="1" applyAlignment="1">
      <alignment horizontal="center" vertical="center"/>
    </xf>
    <xf numFmtId="10" fontId="33" fillId="0" borderId="0" xfId="4" applyNumberFormat="1" applyFont="1" applyFill="1" applyBorder="1" applyAlignment="1">
      <alignment horizontal="center" vertical="center"/>
    </xf>
    <xf numFmtId="177" fontId="35" fillId="0" borderId="0" xfId="1" applyNumberFormat="1" applyFont="1" applyFill="1" applyBorder="1" applyAlignment="1">
      <alignment horizontal="right" vertical="center"/>
    </xf>
    <xf numFmtId="0" fontId="54" fillId="0" borderId="5" xfId="1937" applyFont="1" applyFill="1" applyBorder="1" applyAlignment="1">
      <alignment horizontal="left" vertical="top" wrapText="1"/>
    </xf>
    <xf numFmtId="0" fontId="32" fillId="0" borderId="5" xfId="1937" applyFill="1" applyBorder="1" applyAlignment="1">
      <alignment horizontal="left" vertical="top" wrapText="1"/>
    </xf>
    <xf numFmtId="0" fontId="32" fillId="0" borderId="5" xfId="1937" applyFont="1" applyFill="1" applyBorder="1" applyAlignment="1">
      <alignment horizontal="left" vertical="top" wrapText="1"/>
    </xf>
    <xf numFmtId="2" fontId="32" fillId="0" borderId="5" xfId="1937" applyNumberFormat="1" applyFont="1" applyFill="1" applyBorder="1" applyAlignment="1">
      <alignment horizontal="left" vertical="top" wrapText="1"/>
    </xf>
    <xf numFmtId="4" fontId="32" fillId="0" borderId="1" xfId="1937" applyNumberFormat="1" applyFill="1" applyBorder="1" applyAlignment="1">
      <alignment horizontal="right" vertical="top" wrapText="1"/>
    </xf>
    <xf numFmtId="49" fontId="54" fillId="0" borderId="5" xfId="1937" applyNumberFormat="1" applyFont="1" applyFill="1" applyBorder="1" applyAlignment="1">
      <alignment horizontal="right" vertical="top" wrapText="1"/>
    </xf>
    <xf numFmtId="0" fontId="54" fillId="0" borderId="27" xfId="1937" applyFont="1" applyFill="1" applyBorder="1" applyAlignment="1">
      <alignment horizontal="left" vertical="top" wrapText="1"/>
    </xf>
    <xf numFmtId="0" fontId="54" fillId="0" borderId="1" xfId="1937" applyFont="1" applyFill="1" applyBorder="1" applyAlignment="1">
      <alignment horizontal="right" vertical="top" wrapText="1"/>
    </xf>
    <xf numFmtId="0" fontId="32" fillId="0" borderId="28" xfId="1937" applyFont="1" applyFill="1" applyBorder="1" applyAlignment="1">
      <alignment horizontal="left" vertical="top" wrapText="1"/>
    </xf>
    <xf numFmtId="0" fontId="54" fillId="0" borderId="28" xfId="1937" applyFont="1" applyFill="1" applyBorder="1" applyAlignment="1">
      <alignment horizontal="left" vertical="top" wrapText="1"/>
    </xf>
    <xf numFmtId="0" fontId="32" fillId="0" borderId="28" xfId="1937" applyFill="1" applyBorder="1" applyAlignment="1">
      <alignment horizontal="left" vertical="top" wrapText="1"/>
    </xf>
    <xf numFmtId="49" fontId="54" fillId="0" borderId="4" xfId="1937" applyNumberFormat="1" applyFont="1" applyFill="1" applyBorder="1" applyAlignment="1">
      <alignment horizontal="right" vertical="top" wrapText="1"/>
    </xf>
    <xf numFmtId="0" fontId="32" fillId="0" borderId="11" xfId="1937" applyFill="1" applyBorder="1" applyAlignment="1">
      <alignment horizontal="left" vertical="top" wrapText="1"/>
    </xf>
    <xf numFmtId="49" fontId="54" fillId="0" borderId="9" xfId="1937" quotePrefix="1" applyNumberFormat="1" applyFont="1" applyFill="1" applyBorder="1" applyAlignment="1">
      <alignment horizontal="right" vertical="top" wrapText="1"/>
    </xf>
    <xf numFmtId="0" fontId="54" fillId="0" borderId="9" xfId="1937" applyFont="1" applyFill="1" applyBorder="1" applyAlignment="1">
      <alignment horizontal="left" vertical="top" wrapText="1"/>
    </xf>
    <xf numFmtId="0" fontId="32" fillId="0" borderId="9" xfId="1937" applyFill="1" applyBorder="1" applyAlignment="1">
      <alignment horizontal="left" vertical="top" wrapText="1"/>
    </xf>
    <xf numFmtId="0" fontId="32" fillId="0" borderId="1" xfId="1937" applyFont="1" applyFill="1" applyBorder="1" applyAlignment="1">
      <alignment horizontal="right" vertical="top" wrapText="1"/>
    </xf>
    <xf numFmtId="0" fontId="32" fillId="0" borderId="4" xfId="1937" applyFill="1" applyBorder="1" applyAlignment="1">
      <alignment horizontal="left" vertical="top" wrapText="1"/>
    </xf>
    <xf numFmtId="0" fontId="32" fillId="0" borderId="4" xfId="1937" applyFill="1" applyBorder="1" applyAlignment="1">
      <alignment horizontal="right" vertical="top" wrapText="1"/>
    </xf>
    <xf numFmtId="0" fontId="54" fillId="0" borderId="11" xfId="1937" applyFont="1" applyFill="1" applyBorder="1" applyAlignment="1">
      <alignment horizontal="left" vertical="top" wrapText="1"/>
    </xf>
    <xf numFmtId="177" fontId="54" fillId="0" borderId="11" xfId="1937" applyNumberFormat="1" applyFont="1" applyFill="1" applyBorder="1" applyAlignment="1">
      <alignment horizontal="right" vertical="top" wrapText="1"/>
    </xf>
    <xf numFmtId="0" fontId="32" fillId="0" borderId="4" xfId="1937" applyFont="1" applyFill="1" applyBorder="1" applyAlignment="1">
      <alignment horizontal="left" vertical="top" wrapText="1"/>
    </xf>
    <xf numFmtId="9" fontId="32" fillId="0" borderId="4" xfId="1937" applyNumberFormat="1" applyFont="1" applyFill="1" applyBorder="1" applyAlignment="1">
      <alignment horizontal="right" vertical="top" wrapText="1"/>
    </xf>
    <xf numFmtId="0" fontId="54" fillId="0" borderId="4" xfId="1937" applyFont="1" applyFill="1" applyBorder="1" applyAlignment="1">
      <alignment horizontal="left" vertical="top" wrapText="1"/>
    </xf>
    <xf numFmtId="177" fontId="54" fillId="0" borderId="4" xfId="1937" applyNumberFormat="1" applyFont="1" applyFill="1" applyBorder="1" applyAlignment="1">
      <alignment horizontal="right" vertical="top" wrapText="1"/>
    </xf>
    <xf numFmtId="0" fontId="54" fillId="0" borderId="4" xfId="1937" applyFont="1" applyFill="1" applyBorder="1" applyAlignment="1">
      <alignment horizontal="right" vertical="top" wrapText="1"/>
    </xf>
    <xf numFmtId="2" fontId="54" fillId="0" borderId="4" xfId="1937" applyNumberFormat="1" applyFont="1" applyFill="1" applyBorder="1" applyAlignment="1">
      <alignment horizontal="left" vertical="top" wrapText="1"/>
    </xf>
    <xf numFmtId="49" fontId="54" fillId="0" borderId="4" xfId="1937" applyNumberFormat="1" applyFont="1" applyFill="1" applyBorder="1" applyAlignment="1">
      <alignment horizontal="center" vertical="top" wrapText="1"/>
    </xf>
    <xf numFmtId="49" fontId="54" fillId="0" borderId="11" xfId="1937" applyNumberFormat="1" applyFont="1" applyFill="1" applyBorder="1" applyAlignment="1">
      <alignment horizontal="center" vertical="top" wrapText="1"/>
    </xf>
    <xf numFmtId="2" fontId="54" fillId="0" borderId="11" xfId="1937" applyNumberFormat="1" applyFont="1" applyFill="1" applyBorder="1" applyAlignment="1">
      <alignment horizontal="left" vertical="top" wrapText="1"/>
    </xf>
    <xf numFmtId="0" fontId="54" fillId="0" borderId="11" xfId="1937" applyFont="1" applyFill="1" applyBorder="1" applyAlignment="1">
      <alignment horizontal="right" vertical="top" wrapText="1"/>
    </xf>
    <xf numFmtId="9" fontId="32" fillId="0" borderId="4" xfId="1937" applyNumberFormat="1" applyFont="1" applyFill="1" applyBorder="1" applyAlignment="1">
      <alignment horizontal="left" vertical="top" wrapText="1"/>
    </xf>
    <xf numFmtId="4" fontId="32" fillId="0" borderId="4" xfId="1937" applyNumberFormat="1" applyFont="1" applyFill="1" applyBorder="1" applyAlignment="1">
      <alignment horizontal="right" vertical="top" wrapText="1"/>
    </xf>
    <xf numFmtId="4" fontId="125" fillId="0" borderId="4" xfId="1937" applyNumberFormat="1" applyFont="1" applyFill="1" applyBorder="1" applyAlignment="1">
      <alignment horizontal="right" vertical="top" wrapText="1"/>
    </xf>
    <xf numFmtId="4" fontId="32" fillId="0" borderId="4" xfId="1937" applyNumberFormat="1" applyFont="1" applyFill="1" applyBorder="1" applyAlignment="1">
      <alignment horizontal="left" vertical="top" wrapText="1"/>
    </xf>
    <xf numFmtId="177" fontId="32" fillId="0" borderId="4" xfId="1937" applyNumberFormat="1" applyFont="1" applyFill="1" applyBorder="1" applyAlignment="1">
      <alignment horizontal="right" vertical="top" wrapText="1"/>
    </xf>
    <xf numFmtId="0" fontId="126" fillId="0" borderId="4" xfId="1937" applyFont="1" applyFill="1" applyBorder="1" applyAlignment="1">
      <alignment horizontal="left" vertical="top" wrapText="1"/>
    </xf>
    <xf numFmtId="9" fontId="126" fillId="0" borderId="4" xfId="1937" applyNumberFormat="1" applyFont="1" applyFill="1" applyBorder="1" applyAlignment="1">
      <alignment horizontal="left" vertical="top" wrapText="1"/>
    </xf>
    <xf numFmtId="0" fontId="78" fillId="0" borderId="0" xfId="1" applyFont="1" applyFill="1" applyBorder="1" applyAlignment="1">
      <alignment vertical="center"/>
    </xf>
    <xf numFmtId="0" fontId="130" fillId="0" borderId="0" xfId="1" applyFont="1" applyFill="1" applyBorder="1" applyAlignment="1">
      <alignment vertical="center"/>
    </xf>
    <xf numFmtId="0" fontId="78" fillId="0" borderId="0" xfId="1" applyFont="1" applyFill="1" applyBorder="1" applyAlignment="1">
      <alignment vertical="justify"/>
    </xf>
    <xf numFmtId="0" fontId="78" fillId="0" borderId="0" xfId="1941" applyFont="1" applyFill="1" applyBorder="1" applyAlignment="1">
      <alignment horizontal="left" vertical="center"/>
    </xf>
    <xf numFmtId="3" fontId="35" fillId="0" borderId="8" xfId="1" applyNumberFormat="1" applyFont="1" applyFill="1" applyBorder="1" applyAlignment="1">
      <alignment horizontal="center" vertical="center" wrapText="1"/>
    </xf>
    <xf numFmtId="10" fontId="35" fillId="0" borderId="6" xfId="1" applyNumberFormat="1" applyFont="1" applyFill="1" applyBorder="1" applyAlignment="1">
      <alignment horizontal="center" vertical="center" wrapText="1"/>
    </xf>
    <xf numFmtId="4" fontId="35" fillId="0" borderId="7" xfId="1" applyNumberFormat="1" applyFont="1" applyFill="1" applyBorder="1" applyAlignment="1">
      <alignment horizontal="center" vertical="center"/>
    </xf>
    <xf numFmtId="4" fontId="35" fillId="0" borderId="8" xfId="1" applyNumberFormat="1" applyFont="1" applyFill="1" applyBorder="1" applyAlignment="1">
      <alignment horizontal="center" vertical="center"/>
    </xf>
    <xf numFmtId="3" fontId="35" fillId="0" borderId="8" xfId="1" applyNumberFormat="1" applyFont="1" applyFill="1" applyBorder="1" applyAlignment="1">
      <alignment horizontal="center" vertical="center"/>
    </xf>
    <xf numFmtId="168" fontId="35" fillId="0" borderId="6" xfId="1" applyNumberFormat="1" applyFont="1" applyFill="1" applyBorder="1" applyAlignment="1">
      <alignment horizontal="center" vertical="center" wrapText="1"/>
    </xf>
    <xf numFmtId="166" fontId="35" fillId="0" borderId="8" xfId="1" applyNumberFormat="1" applyFont="1" applyFill="1" applyBorder="1" applyAlignment="1">
      <alignment horizontal="center" vertical="center" wrapText="1"/>
    </xf>
    <xf numFmtId="0" fontId="35" fillId="0" borderId="4" xfId="1932" applyFont="1" applyFill="1" applyBorder="1" applyAlignment="1">
      <alignment horizontal="left" vertical="center" wrapText="1"/>
    </xf>
    <xf numFmtId="165" fontId="35" fillId="0" borderId="6" xfId="1933" applyNumberFormat="1" applyFont="1" applyFill="1" applyBorder="1" applyAlignment="1">
      <alignment horizontal="left" vertical="center" wrapText="1"/>
    </xf>
    <xf numFmtId="179" fontId="35" fillId="0" borderId="6" xfId="1933" applyNumberFormat="1" applyFont="1" applyFill="1" applyBorder="1" applyAlignment="1">
      <alignment horizontal="left" vertical="center" wrapText="1"/>
    </xf>
    <xf numFmtId="0" fontId="35" fillId="0" borderId="4" xfId="1" applyFont="1" applyFill="1" applyBorder="1" applyAlignment="1">
      <alignment vertical="center" wrapText="1"/>
    </xf>
    <xf numFmtId="165" fontId="35" fillId="0" borderId="7" xfId="1" applyNumberFormat="1" applyFont="1" applyFill="1" applyBorder="1" applyAlignment="1">
      <alignment horizontal="center" vertical="center" wrapText="1"/>
    </xf>
    <xf numFmtId="165" fontId="35" fillId="0" borderId="8" xfId="1" applyNumberFormat="1" applyFont="1" applyFill="1" applyBorder="1" applyAlignment="1">
      <alignment horizontal="center" vertical="center" wrapText="1"/>
    </xf>
    <xf numFmtId="9" fontId="35" fillId="0" borderId="8" xfId="1935" applyFont="1" applyFill="1" applyBorder="1" applyAlignment="1">
      <alignment horizontal="center" vertical="center" wrapText="1"/>
    </xf>
    <xf numFmtId="9" fontId="35" fillId="0" borderId="8" xfId="1" applyNumberFormat="1" applyFont="1" applyFill="1" applyBorder="1" applyAlignment="1">
      <alignment horizontal="center" vertical="center" wrapText="1"/>
    </xf>
    <xf numFmtId="0" fontId="105" fillId="0" borderId="4" xfId="0" applyFont="1" applyBorder="1" applyAlignment="1">
      <alignment vertical="center" wrapText="1"/>
    </xf>
    <xf numFmtId="49" fontId="105" fillId="0" borderId="4" xfId="63" applyNumberFormat="1" applyFont="1" applyFill="1" applyBorder="1" applyAlignment="1">
      <alignment horizontal="center" vertical="center" wrapText="1"/>
    </xf>
    <xf numFmtId="3" fontId="105" fillId="0" borderId="4" xfId="63" applyNumberFormat="1" applyFont="1" applyFill="1" applyBorder="1" applyAlignment="1">
      <alignment horizontal="center" vertical="center" wrapText="1"/>
    </xf>
    <xf numFmtId="3" fontId="105" fillId="0" borderId="4" xfId="63" applyNumberFormat="1" applyFont="1" applyFill="1" applyBorder="1" applyAlignment="1">
      <alignment horizontal="center" vertical="center"/>
    </xf>
    <xf numFmtId="0" fontId="114" fillId="0" borderId="4" xfId="0" applyFont="1" applyFill="1" applyBorder="1" applyAlignment="1">
      <alignment horizontal="center" vertical="center" wrapText="1"/>
    </xf>
    <xf numFmtId="1" fontId="62" fillId="30" borderId="4" xfId="0" applyNumberFormat="1" applyFont="1" applyFill="1" applyBorder="1" applyAlignment="1">
      <alignment horizontal="center"/>
    </xf>
    <xf numFmtId="0" fontId="105" fillId="30" borderId="5" xfId="0" applyFont="1" applyFill="1" applyBorder="1" applyAlignment="1">
      <alignment horizontal="center" vertical="center" wrapText="1"/>
    </xf>
    <xf numFmtId="9" fontId="109" fillId="30" borderId="11" xfId="0" applyNumberFormat="1" applyFont="1" applyFill="1" applyBorder="1" applyAlignment="1">
      <alignment horizontal="center" vertical="center" wrapText="1"/>
    </xf>
    <xf numFmtId="0" fontId="105" fillId="0" borderId="0" xfId="0" applyFont="1" applyFill="1" applyBorder="1" applyAlignment="1">
      <alignment horizontal="left" indent="3"/>
    </xf>
    <xf numFmtId="4" fontId="105" fillId="0" borderId="4" xfId="63" applyNumberFormat="1" applyFont="1" applyFill="1" applyBorder="1" applyAlignment="1">
      <alignment horizontal="center" vertical="center"/>
    </xf>
    <xf numFmtId="4" fontId="105" fillId="0" borderId="4" xfId="63" applyNumberFormat="1" applyFont="1" applyFill="1" applyBorder="1" applyAlignment="1">
      <alignment horizontal="center" vertical="center" wrapText="1"/>
    </xf>
    <xf numFmtId="0" fontId="32" fillId="0" borderId="0" xfId="1937" applyFill="1" applyAlignment="1">
      <alignment wrapText="1"/>
    </xf>
    <xf numFmtId="0" fontId="32" fillId="0" borderId="0" xfId="1937" applyFill="1" applyAlignment="1">
      <alignment vertical="top"/>
    </xf>
    <xf numFmtId="0" fontId="32" fillId="0" borderId="0" xfId="1937" applyFill="1" applyAlignment="1">
      <alignment vertical="top" wrapText="1"/>
    </xf>
    <xf numFmtId="0" fontId="123" fillId="0" borderId="0" xfId="1937" applyFont="1" applyFill="1" applyAlignment="1">
      <alignment vertical="top"/>
    </xf>
    <xf numFmtId="0" fontId="32" fillId="0" borderId="0" xfId="1937" applyFill="1"/>
    <xf numFmtId="0" fontId="54" fillId="0" borderId="7" xfId="1937" applyFont="1" applyFill="1" applyBorder="1" applyAlignment="1">
      <alignment horizontal="right" vertical="top" wrapText="1"/>
    </xf>
    <xf numFmtId="0" fontId="126" fillId="0" borderId="0" xfId="1937" applyFont="1" applyFill="1" applyAlignment="1">
      <alignment wrapText="1"/>
    </xf>
    <xf numFmtId="4" fontId="62" fillId="0" borderId="4" xfId="0" applyNumberFormat="1" applyFont="1" applyFill="1" applyBorder="1" applyAlignment="1">
      <alignment horizontal="center" vertical="center"/>
    </xf>
    <xf numFmtId="0" fontId="32" fillId="0" borderId="0" xfId="1929" applyFont="1" applyBorder="1">
      <alignment horizontal="center"/>
    </xf>
    <xf numFmtId="0" fontId="32" fillId="0" borderId="0" xfId="1929" applyFont="1" applyBorder="1" applyAlignment="1">
      <alignment horizontal="right"/>
    </xf>
    <xf numFmtId="0" fontId="32" fillId="0" borderId="0" xfId="1929" applyFont="1" applyBorder="1" applyAlignment="1">
      <alignment wrapText="1"/>
    </xf>
    <xf numFmtId="0" fontId="111" fillId="0" borderId="4" xfId="1929" applyFont="1" applyBorder="1" applyAlignment="1">
      <alignment horizontal="center" vertical="center" wrapText="1"/>
    </xf>
    <xf numFmtId="0" fontId="111" fillId="0" borderId="0" xfId="1930" applyFont="1">
      <alignment horizontal="left" vertical="top"/>
    </xf>
    <xf numFmtId="0" fontId="32" fillId="0" borderId="5" xfId="1928" applyBorder="1">
      <alignment horizontal="center" wrapText="1"/>
    </xf>
    <xf numFmtId="0" fontId="32" fillId="0" borderId="1" xfId="1928" applyBorder="1" applyAlignment="1">
      <alignment horizontal="center" wrapText="1"/>
    </xf>
    <xf numFmtId="10" fontId="105" fillId="4" borderId="7" xfId="0" applyNumberFormat="1" applyFont="1" applyFill="1" applyBorder="1" applyAlignment="1">
      <alignment vertical="center"/>
    </xf>
    <xf numFmtId="0" fontId="105" fillId="4" borderId="6" xfId="0" applyFont="1" applyFill="1" applyBorder="1" applyAlignment="1">
      <alignment vertical="center"/>
    </xf>
    <xf numFmtId="4" fontId="62" fillId="2" borderId="4" xfId="102" quotePrefix="1" applyNumberFormat="1" applyFont="1" applyFill="1" applyBorder="1" applyAlignment="1">
      <alignment horizontal="center" vertical="center" wrapText="1"/>
    </xf>
    <xf numFmtId="4" fontId="105" fillId="6" borderId="4" xfId="102" quotePrefix="1" applyNumberFormat="1" applyFont="1" applyFill="1" applyBorder="1" applyAlignment="1">
      <alignment horizontal="center" vertical="center" wrapText="1"/>
    </xf>
    <xf numFmtId="0" fontId="114" fillId="31" borderId="4" xfId="0" applyFont="1" applyFill="1" applyBorder="1" applyAlignment="1">
      <alignment horizontal="center" vertical="center" wrapText="1"/>
    </xf>
    <xf numFmtId="4" fontId="105" fillId="0" borderId="4" xfId="0" applyNumberFormat="1" applyFont="1" applyFill="1" applyBorder="1" applyAlignment="1">
      <alignment horizontal="center" vertical="center"/>
    </xf>
    <xf numFmtId="0" fontId="105" fillId="0" borderId="0" xfId="63" applyNumberFormat="1" applyFont="1" applyAlignment="1">
      <alignment vertical="center"/>
    </xf>
    <xf numFmtId="0" fontId="35" fillId="0" borderId="4" xfId="1" applyFont="1" applyFill="1" applyBorder="1" applyAlignment="1">
      <alignment horizontal="center" vertical="center" wrapText="1"/>
    </xf>
    <xf numFmtId="0" fontId="49" fillId="0" borderId="11" xfId="1" applyFont="1" applyFill="1" applyBorder="1" applyAlignment="1">
      <alignment horizontal="center" vertical="center" wrapText="1"/>
    </xf>
    <xf numFmtId="0" fontId="33" fillId="0" borderId="6" xfId="1" applyFont="1" applyFill="1" applyBorder="1" applyAlignment="1">
      <alignment horizontal="left" vertical="center"/>
    </xf>
    <xf numFmtId="0" fontId="35" fillId="0" borderId="7" xfId="1" applyFont="1" applyFill="1" applyBorder="1" applyAlignment="1">
      <alignment horizontal="center" vertical="center" wrapText="1"/>
    </xf>
    <xf numFmtId="0" fontId="35" fillId="0" borderId="8" xfId="1" applyFont="1" applyFill="1" applyBorder="1" applyAlignment="1">
      <alignment horizontal="center" vertical="center" wrapText="1"/>
    </xf>
    <xf numFmtId="0" fontId="35" fillId="0" borderId="6" xfId="1" applyFont="1" applyFill="1" applyBorder="1" applyAlignment="1">
      <alignment horizontal="center" vertical="center" wrapText="1"/>
    </xf>
    <xf numFmtId="182" fontId="35" fillId="0" borderId="4" xfId="99" applyNumberFormat="1" applyFont="1" applyFill="1" applyBorder="1" applyAlignment="1">
      <alignment horizontal="right" vertical="center"/>
    </xf>
    <xf numFmtId="182" fontId="33" fillId="0" borderId="6" xfId="99" applyNumberFormat="1" applyFont="1" applyFill="1" applyBorder="1" applyAlignment="1">
      <alignment horizontal="right" vertical="center" wrapText="1"/>
    </xf>
    <xf numFmtId="9" fontId="35" fillId="0" borderId="6" xfId="1932" applyNumberFormat="1" applyFont="1" applyFill="1" applyBorder="1" applyAlignment="1">
      <alignment horizontal="center" vertical="center" wrapText="1"/>
    </xf>
    <xf numFmtId="182" fontId="35" fillId="0" borderId="4" xfId="99" applyNumberFormat="1" applyFont="1" applyFill="1" applyBorder="1" applyAlignment="1">
      <alignment horizontal="right" vertical="center" wrapText="1"/>
    </xf>
    <xf numFmtId="182" fontId="33" fillId="0" borderId="4" xfId="99" applyNumberFormat="1" applyFont="1" applyFill="1" applyBorder="1" applyAlignment="1">
      <alignment horizontal="right" vertical="center" wrapText="1"/>
    </xf>
    <xf numFmtId="182" fontId="33" fillId="0" borderId="4" xfId="99" applyNumberFormat="1" applyFont="1" applyFill="1" applyBorder="1" applyAlignment="1">
      <alignment horizontal="right" vertical="center"/>
    </xf>
    <xf numFmtId="0" fontId="98" fillId="0" borderId="4" xfId="1932" applyFont="1" applyBorder="1"/>
    <xf numFmtId="182" fontId="98" fillId="0" borderId="4" xfId="99" applyNumberFormat="1" applyFont="1" applyBorder="1" applyAlignment="1">
      <alignment horizontal="right"/>
    </xf>
    <xf numFmtId="0" fontId="3" fillId="0" borderId="0" xfId="1961" applyFill="1"/>
    <xf numFmtId="0" fontId="51" fillId="2" borderId="7" xfId="1" applyFont="1" applyFill="1" applyBorder="1" applyAlignment="1">
      <alignment horizontal="left" vertical="top"/>
    </xf>
    <xf numFmtId="0" fontId="49" fillId="2" borderId="8" xfId="1" applyFont="1" applyFill="1" applyBorder="1" applyAlignment="1"/>
    <xf numFmtId="0" fontId="49" fillId="2" borderId="8" xfId="1" applyFont="1" applyFill="1" applyBorder="1" applyAlignment="1">
      <alignment horizontal="center" vertical="center"/>
    </xf>
    <xf numFmtId="0" fontId="31" fillId="2" borderId="6" xfId="1" applyFont="1" applyFill="1" applyBorder="1" applyAlignment="1"/>
    <xf numFmtId="0" fontId="48" fillId="2" borderId="4" xfId="1" applyFont="1" applyFill="1" applyBorder="1" applyAlignment="1">
      <alignment horizontal="center" vertical="center" wrapText="1"/>
    </xf>
    <xf numFmtId="0" fontId="35" fillId="2" borderId="4" xfId="1" applyFont="1" applyFill="1" applyBorder="1" applyAlignment="1">
      <alignment horizontal="center" vertical="center" wrapText="1"/>
    </xf>
    <xf numFmtId="0" fontId="3" fillId="0" borderId="0" xfId="1961" applyFill="1" applyBorder="1" applyAlignment="1">
      <alignment horizontal="left" vertical="center" wrapText="1"/>
    </xf>
    <xf numFmtId="0" fontId="121" fillId="0" borderId="0" xfId="1961" applyFont="1" applyFill="1"/>
    <xf numFmtId="0" fontId="3" fillId="0" borderId="0" xfId="1961" applyFill="1" applyBorder="1"/>
    <xf numFmtId="0" fontId="53" fillId="0" borderId="4" xfId="1961" applyFont="1" applyFill="1" applyBorder="1" applyAlignment="1">
      <alignment horizontal="left" vertical="center" wrapText="1"/>
    </xf>
    <xf numFmtId="4" fontId="51" fillId="0" borderId="4" xfId="1961" applyNumberFormat="1" applyFont="1" applyFill="1" applyBorder="1" applyAlignment="1">
      <alignment horizontal="center" vertical="center" wrapText="1"/>
    </xf>
    <xf numFmtId="0" fontId="49" fillId="0" borderId="4" xfId="1961" applyFont="1" applyFill="1" applyBorder="1" applyAlignment="1">
      <alignment horizontal="center" vertical="center" wrapText="1"/>
    </xf>
    <xf numFmtId="9" fontId="49" fillId="0" borderId="4" xfId="1961" applyNumberFormat="1" applyFont="1" applyFill="1" applyBorder="1" applyAlignment="1">
      <alignment horizontal="center" vertical="center" wrapText="1"/>
    </xf>
    <xf numFmtId="0" fontId="35" fillId="0" borderId="4" xfId="1961" applyFont="1" applyFill="1" applyBorder="1" applyAlignment="1">
      <alignment horizontal="left" vertical="center" wrapText="1"/>
    </xf>
    <xf numFmtId="0" fontId="3" fillId="0" borderId="0" xfId="1961" applyFill="1" applyAlignment="1">
      <alignment vertical="center"/>
    </xf>
    <xf numFmtId="0" fontId="31" fillId="2" borderId="0" xfId="1" applyFont="1" applyFill="1" applyBorder="1" applyAlignment="1">
      <alignment horizontal="center" vertical="center"/>
    </xf>
    <xf numFmtId="0" fontId="54" fillId="2" borderId="0" xfId="1" applyFont="1" applyFill="1" applyBorder="1"/>
    <xf numFmtId="0" fontId="32" fillId="2" borderId="0" xfId="1" applyFont="1" applyFill="1" applyBorder="1"/>
    <xf numFmtId="0" fontId="32" fillId="2" borderId="0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right"/>
    </xf>
    <xf numFmtId="4" fontId="53" fillId="2" borderId="0" xfId="1" applyNumberFormat="1" applyFont="1" applyFill="1" applyBorder="1" applyAlignment="1">
      <alignment horizontal="right"/>
    </xf>
    <xf numFmtId="4" fontId="3" fillId="0" borderId="0" xfId="1961" applyNumberFormat="1" applyFill="1"/>
    <xf numFmtId="165" fontId="3" fillId="0" borderId="0" xfId="1961" applyNumberFormat="1" applyFill="1"/>
    <xf numFmtId="0" fontId="3" fillId="2" borderId="0" xfId="1961" applyFill="1"/>
    <xf numFmtId="0" fontId="32" fillId="0" borderId="25" xfId="1937" applyFill="1" applyBorder="1" applyAlignment="1">
      <alignment horizontal="center" vertical="center" wrapText="1"/>
    </xf>
    <xf numFmtId="0" fontId="32" fillId="0" borderId="26" xfId="1937" applyFill="1" applyBorder="1" applyAlignment="1">
      <alignment horizontal="center" vertical="center" wrapText="1"/>
    </xf>
    <xf numFmtId="0" fontId="3" fillId="0" borderId="4" xfId="1961" applyFill="1" applyBorder="1" applyAlignment="1">
      <alignment vertical="center"/>
    </xf>
    <xf numFmtId="0" fontId="3" fillId="0" borderId="4" xfId="1961" applyFont="1" applyFill="1" applyBorder="1" applyAlignment="1">
      <alignment vertical="center"/>
    </xf>
    <xf numFmtId="0" fontId="3" fillId="0" borderId="4" xfId="1961" applyFill="1" applyBorder="1"/>
    <xf numFmtId="49" fontId="54" fillId="0" borderId="5" xfId="1937" quotePrefix="1" applyNumberFormat="1" applyFont="1" applyFill="1" applyBorder="1" applyAlignment="1">
      <alignment horizontal="center" vertical="top" wrapText="1"/>
    </xf>
    <xf numFmtId="4" fontId="3" fillId="0" borderId="4" xfId="1961" applyNumberFormat="1" applyFill="1" applyBorder="1" applyAlignment="1">
      <alignment horizontal="right" vertical="top" wrapText="1"/>
    </xf>
    <xf numFmtId="4" fontId="35" fillId="0" borderId="4" xfId="1" applyNumberFormat="1" applyFont="1" applyFill="1" applyBorder="1" applyAlignment="1">
      <alignment horizontal="right" vertical="center"/>
    </xf>
    <xf numFmtId="49" fontId="54" fillId="0" borderId="5" xfId="1937" applyNumberFormat="1" applyFont="1" applyFill="1" applyBorder="1" applyAlignment="1">
      <alignment horizontal="center" vertical="top" wrapText="1"/>
    </xf>
    <xf numFmtId="0" fontId="3" fillId="0" borderId="4" xfId="1961" applyFill="1" applyBorder="1" applyAlignment="1">
      <alignment horizontal="right"/>
    </xf>
    <xf numFmtId="0" fontId="102" fillId="0" borderId="11" xfId="1961" applyFont="1" applyFill="1" applyBorder="1"/>
    <xf numFmtId="4" fontId="124" fillId="0" borderId="11" xfId="1961" applyNumberFormat="1" applyFont="1" applyFill="1" applyBorder="1" applyAlignment="1">
      <alignment horizontal="right"/>
    </xf>
    <xf numFmtId="0" fontId="102" fillId="0" borderId="0" xfId="1961" applyFont="1" applyFill="1"/>
    <xf numFmtId="49" fontId="32" fillId="0" borderId="4" xfId="1937" applyNumberFormat="1" applyFont="1" applyFill="1" applyBorder="1" applyAlignment="1">
      <alignment horizontal="center" vertical="top" wrapText="1"/>
    </xf>
    <xf numFmtId="0" fontId="102" fillId="0" borderId="4" xfId="1961" applyFont="1" applyFill="1" applyBorder="1"/>
    <xf numFmtId="2" fontId="102" fillId="0" borderId="4" xfId="1961" applyNumberFormat="1" applyFont="1" applyFill="1" applyBorder="1" applyAlignment="1">
      <alignment horizontal="right"/>
    </xf>
    <xf numFmtId="4" fontId="103" fillId="0" borderId="4" xfId="1961" applyNumberFormat="1" applyFont="1" applyFill="1" applyBorder="1" applyAlignment="1">
      <alignment horizontal="right"/>
    </xf>
    <xf numFmtId="0" fontId="103" fillId="0" borderId="4" xfId="1961" applyFont="1" applyFill="1" applyBorder="1" applyAlignment="1">
      <alignment vertical="top"/>
    </xf>
    <xf numFmtId="0" fontId="103" fillId="0" borderId="4" xfId="1961" applyFont="1" applyFill="1" applyBorder="1"/>
    <xf numFmtId="0" fontId="103" fillId="0" borderId="0" xfId="1961" applyFont="1" applyFill="1"/>
    <xf numFmtId="0" fontId="3" fillId="0" borderId="0" xfId="1961" applyFont="1" applyFill="1"/>
    <xf numFmtId="4" fontId="3" fillId="0" borderId="0" xfId="1961" applyNumberFormat="1" applyFont="1" applyFill="1"/>
    <xf numFmtId="0" fontId="103" fillId="0" borderId="4" xfId="1961" applyFont="1" applyFill="1" applyBorder="1" applyAlignment="1">
      <alignment horizontal="right"/>
    </xf>
    <xf numFmtId="2" fontId="103" fillId="0" borderId="4" xfId="1961" applyNumberFormat="1" applyFont="1" applyFill="1" applyBorder="1" applyAlignment="1">
      <alignment horizontal="right"/>
    </xf>
    <xf numFmtId="4" fontId="102" fillId="0" borderId="4" xfId="1961" applyNumberFormat="1" applyFont="1" applyFill="1" applyBorder="1" applyAlignment="1">
      <alignment horizontal="right" vertical="center"/>
    </xf>
    <xf numFmtId="0" fontId="116" fillId="0" borderId="4" xfId="1961" applyFont="1" applyFill="1" applyBorder="1"/>
    <xf numFmtId="4" fontId="54" fillId="0" borderId="4" xfId="1937" applyNumberFormat="1" applyFont="1" applyFill="1" applyBorder="1" applyAlignment="1">
      <alignment horizontal="right" vertical="center" wrapText="1"/>
    </xf>
    <xf numFmtId="4" fontId="103" fillId="0" borderId="4" xfId="1961" applyNumberFormat="1" applyFont="1" applyFill="1" applyBorder="1" applyAlignment="1">
      <alignment horizontal="right" vertical="center"/>
    </xf>
    <xf numFmtId="0" fontId="3" fillId="0" borderId="4" xfId="1961" applyFont="1" applyFill="1" applyBorder="1"/>
    <xf numFmtId="4" fontId="3" fillId="0" borderId="4" xfId="1961" applyNumberFormat="1" applyFont="1" applyFill="1" applyBorder="1" applyAlignment="1">
      <alignment horizontal="right"/>
    </xf>
    <xf numFmtId="49" fontId="126" fillId="0" borderId="4" xfId="1937" applyNumberFormat="1" applyFont="1" applyFill="1" applyBorder="1" applyAlignment="1">
      <alignment horizontal="center" vertical="top" wrapText="1"/>
    </xf>
    <xf numFmtId="0" fontId="3" fillId="0" borderId="4" xfId="1961" applyFill="1" applyBorder="1" applyAlignment="1">
      <alignment vertical="top"/>
    </xf>
    <xf numFmtId="0" fontId="3" fillId="0" borderId="5" xfId="1961" applyFill="1" applyBorder="1"/>
    <xf numFmtId="4" fontId="102" fillId="0" borderId="4" xfId="1961" applyNumberFormat="1" applyFont="1" applyFill="1" applyBorder="1" applyAlignment="1">
      <alignment vertical="center"/>
    </xf>
    <xf numFmtId="0" fontId="3" fillId="0" borderId="0" xfId="1962"/>
    <xf numFmtId="0" fontId="105" fillId="0" borderId="0" xfId="1" applyFont="1" applyBorder="1" applyAlignment="1">
      <alignment vertical="center"/>
    </xf>
    <xf numFmtId="0" fontId="105" fillId="0" borderId="0" xfId="1" applyFont="1" applyBorder="1" applyAlignment="1">
      <alignment horizontal="left"/>
    </xf>
    <xf numFmtId="2" fontId="81" fillId="0" borderId="0" xfId="1962" applyNumberFormat="1" applyFont="1" applyBorder="1"/>
    <xf numFmtId="0" fontId="81" fillId="0" borderId="0" xfId="1962" applyFont="1" applyBorder="1" applyAlignment="1">
      <alignment horizontal="center"/>
    </xf>
    <xf numFmtId="0" fontId="35" fillId="0" borderId="4" xfId="1962" applyFont="1" applyBorder="1" applyAlignment="1">
      <alignment horizontal="center" vertical="center" wrapText="1"/>
    </xf>
    <xf numFmtId="0" fontId="33" fillId="0" borderId="4" xfId="1962" applyFont="1" applyBorder="1" applyAlignment="1">
      <alignment horizontal="center" vertical="center" wrapText="1"/>
    </xf>
    <xf numFmtId="0" fontId="33" fillId="0" borderId="4" xfId="1962" applyFont="1" applyBorder="1" applyAlignment="1">
      <alignment vertical="center" wrapText="1"/>
    </xf>
    <xf numFmtId="0" fontId="35" fillId="0" borderId="5" xfId="1962" applyFont="1" applyFill="1" applyBorder="1" applyAlignment="1">
      <alignment horizontal="center" vertical="center" wrapText="1"/>
    </xf>
    <xf numFmtId="0" fontId="35" fillId="0" borderId="5" xfId="1962" applyFont="1" applyFill="1" applyBorder="1" applyAlignment="1">
      <alignment horizontal="left" vertical="center" wrapText="1"/>
    </xf>
    <xf numFmtId="0" fontId="35" fillId="0" borderId="4" xfId="1962" applyFont="1" applyFill="1" applyBorder="1" applyAlignment="1">
      <alignment horizontal="center" vertical="center"/>
    </xf>
    <xf numFmtId="0" fontId="35" fillId="0" borderId="4" xfId="1962" applyFont="1" applyFill="1" applyBorder="1" applyAlignment="1">
      <alignment horizontal="center" vertical="center" wrapText="1"/>
    </xf>
    <xf numFmtId="43" fontId="35" fillId="0" borderId="4" xfId="1963" applyFont="1" applyFill="1" applyBorder="1" applyAlignment="1">
      <alignment horizontal="center" vertical="center" wrapText="1"/>
    </xf>
    <xf numFmtId="0" fontId="35" fillId="0" borderId="30" xfId="1962" applyFont="1" applyFill="1" applyBorder="1" applyAlignment="1">
      <alignment horizontal="center" vertical="center"/>
    </xf>
    <xf numFmtId="0" fontId="3" fillId="0" borderId="0" xfId="1962" applyFill="1" applyBorder="1"/>
    <xf numFmtId="0" fontId="3" fillId="0" borderId="0" xfId="1962" applyFill="1"/>
    <xf numFmtId="0" fontId="35" fillId="0" borderId="4" xfId="1962" applyFont="1" applyFill="1" applyBorder="1" applyAlignment="1">
      <alignment vertical="center" wrapText="1"/>
    </xf>
    <xf numFmtId="0" fontId="35" fillId="0" borderId="30" xfId="1962" applyFont="1" applyFill="1" applyBorder="1" applyAlignment="1">
      <alignment horizontal="left" vertical="center"/>
    </xf>
    <xf numFmtId="0" fontId="35" fillId="0" borderId="0" xfId="1962" applyFont="1" applyFill="1" applyBorder="1" applyAlignment="1">
      <alignment horizontal="center" vertical="center"/>
    </xf>
    <xf numFmtId="0" fontId="128" fillId="0" borderId="4" xfId="1962" applyFont="1" applyFill="1" applyBorder="1" applyAlignment="1">
      <alignment vertical="center" wrapText="1"/>
    </xf>
    <xf numFmtId="0" fontId="35" fillId="0" borderId="7" xfId="1962" applyFont="1" applyFill="1" applyBorder="1" applyAlignment="1">
      <alignment vertical="center"/>
    </xf>
    <xf numFmtId="0" fontId="35" fillId="0" borderId="8" xfId="1962" applyFont="1" applyFill="1" applyBorder="1" applyAlignment="1">
      <alignment vertical="center" wrapText="1"/>
    </xf>
    <xf numFmtId="0" fontId="35" fillId="0" borderId="6" xfId="1962" applyFont="1" applyFill="1" applyBorder="1" applyAlignment="1">
      <alignment vertical="center" wrapText="1"/>
    </xf>
    <xf numFmtId="43" fontId="33" fillId="0" borderId="4" xfId="1963" applyFont="1" applyFill="1" applyBorder="1" applyAlignment="1">
      <alignment horizontal="center" vertical="center" wrapText="1"/>
    </xf>
    <xf numFmtId="0" fontId="33" fillId="0" borderId="4" xfId="1962" applyFont="1" applyFill="1" applyBorder="1" applyAlignment="1">
      <alignment horizontal="center" vertical="center"/>
    </xf>
    <xf numFmtId="0" fontId="33" fillId="0" borderId="7" xfId="1962" applyFont="1" applyFill="1" applyBorder="1" applyAlignment="1">
      <alignment vertical="center" wrapText="1"/>
    </xf>
    <xf numFmtId="0" fontId="33" fillId="0" borderId="8" xfId="1962" applyFont="1" applyFill="1" applyBorder="1" applyAlignment="1">
      <alignment vertical="center" wrapText="1"/>
    </xf>
    <xf numFmtId="0" fontId="33" fillId="0" borderId="6" xfId="1962" applyFont="1" applyFill="1" applyBorder="1" applyAlignment="1">
      <alignment vertical="center" wrapText="1"/>
    </xf>
    <xf numFmtId="2" fontId="35" fillId="2" borderId="4" xfId="1962" applyNumberFormat="1" applyFont="1" applyFill="1" applyBorder="1" applyAlignment="1">
      <alignment horizontal="center" vertical="center"/>
    </xf>
    <xf numFmtId="43" fontId="35" fillId="0" borderId="4" xfId="1963" applyFont="1" applyFill="1" applyBorder="1" applyAlignment="1">
      <alignment horizontal="center" vertical="center"/>
    </xf>
    <xf numFmtId="176" fontId="35" fillId="2" borderId="4" xfId="1962" applyNumberFormat="1" applyFont="1" applyFill="1" applyBorder="1" applyAlignment="1">
      <alignment horizontal="center" vertical="center"/>
    </xf>
    <xf numFmtId="43" fontId="33" fillId="0" borderId="4" xfId="1963" applyFont="1" applyFill="1" applyBorder="1" applyAlignment="1">
      <alignment horizontal="center" vertical="center"/>
    </xf>
    <xf numFmtId="0" fontId="33" fillId="0" borderId="6" xfId="1962" applyFont="1" applyFill="1" applyBorder="1" applyAlignment="1">
      <alignment horizontal="center" vertical="center" wrapText="1"/>
    </xf>
    <xf numFmtId="0" fontId="33" fillId="0" borderId="4" xfId="1962" applyFont="1" applyFill="1" applyBorder="1" applyAlignment="1">
      <alignment horizontal="center" vertical="center" wrapText="1"/>
    </xf>
    <xf numFmtId="0" fontId="135" fillId="4" borderId="32" xfId="1962" applyFont="1" applyFill="1" applyBorder="1" applyAlignment="1">
      <alignment vertical="center" wrapText="1"/>
    </xf>
    <xf numFmtId="0" fontId="35" fillId="32" borderId="4" xfId="1962" applyFont="1" applyFill="1" applyBorder="1" applyAlignment="1">
      <alignment horizontal="center" vertical="center" wrapText="1"/>
    </xf>
    <xf numFmtId="0" fontId="3" fillId="0" borderId="0" xfId="1962" applyFont="1" applyAlignment="1">
      <alignment wrapText="1"/>
    </xf>
    <xf numFmtId="0" fontId="35" fillId="0" borderId="5" xfId="1962" applyFont="1" applyFill="1" applyBorder="1" applyAlignment="1">
      <alignment horizontal="center" vertical="center"/>
    </xf>
    <xf numFmtId="43" fontId="35" fillId="0" borderId="5" xfId="1963" applyFont="1" applyFill="1" applyBorder="1" applyAlignment="1">
      <alignment horizontal="center" vertical="center"/>
    </xf>
    <xf numFmtId="0" fontId="35" fillId="0" borderId="4" xfId="1962" applyFont="1" applyBorder="1" applyAlignment="1">
      <alignment horizontal="center" vertical="center"/>
    </xf>
    <xf numFmtId="43" fontId="35" fillId="0" borderId="11" xfId="1963" applyFont="1" applyBorder="1" applyAlignment="1">
      <alignment horizontal="center" vertical="center"/>
    </xf>
    <xf numFmtId="43" fontId="35" fillId="0" borderId="4" xfId="1963" applyFont="1" applyBorder="1" applyAlignment="1">
      <alignment horizontal="center" vertical="center"/>
    </xf>
    <xf numFmtId="0" fontId="3" fillId="0" borderId="0" xfId="1962" applyFont="1" applyFill="1" applyAlignment="1">
      <alignment wrapText="1"/>
    </xf>
    <xf numFmtId="0" fontId="131" fillId="0" borderId="0" xfId="1962" applyFont="1" applyAlignment="1">
      <alignment horizontal="center" vertical="center"/>
    </xf>
    <xf numFmtId="0" fontId="131" fillId="0" borderId="0" xfId="1962" applyFont="1"/>
    <xf numFmtId="0" fontId="59" fillId="0" borderId="0" xfId="1962" applyFont="1" applyAlignment="1">
      <alignment horizontal="left" vertical="top" wrapText="1"/>
    </xf>
    <xf numFmtId="0" fontId="59" fillId="0" borderId="0" xfId="1962" applyFont="1" applyAlignment="1">
      <alignment horizontal="left" vertical="center" wrapText="1"/>
    </xf>
    <xf numFmtId="0" fontId="35" fillId="0" borderId="5" xfId="1962" applyFont="1" applyFill="1" applyBorder="1" applyAlignment="1">
      <alignment vertical="center" wrapText="1"/>
    </xf>
    <xf numFmtId="0" fontId="35" fillId="0" borderId="4" xfId="1962" applyFont="1" applyBorder="1" applyAlignment="1">
      <alignment vertical="center" wrapText="1"/>
    </xf>
    <xf numFmtId="0" fontId="33" fillId="0" borderId="31" xfId="1962" applyFont="1" applyBorder="1" applyAlignment="1">
      <alignment vertical="center"/>
    </xf>
    <xf numFmtId="0" fontId="33" fillId="0" borderId="10" xfId="1962" applyFont="1" applyBorder="1" applyAlignment="1">
      <alignment vertical="center" wrapText="1"/>
    </xf>
    <xf numFmtId="0" fontId="33" fillId="0" borderId="29" xfId="1962" applyFont="1" applyBorder="1" applyAlignment="1">
      <alignment vertical="center" wrapText="1"/>
    </xf>
    <xf numFmtId="0" fontId="35" fillId="0" borderId="11" xfId="1962" applyFont="1" applyBorder="1" applyAlignment="1">
      <alignment horizontal="right" vertical="center"/>
    </xf>
    <xf numFmtId="43" fontId="35" fillId="0" borderId="11" xfId="1963" applyFont="1" applyBorder="1" applyAlignment="1">
      <alignment horizontal="center" vertical="center" wrapText="1"/>
    </xf>
    <xf numFmtId="9" fontId="35" fillId="0" borderId="4" xfId="1962" applyNumberFormat="1" applyFont="1" applyBorder="1" applyAlignment="1">
      <alignment horizontal="center" vertical="center" wrapText="1"/>
    </xf>
    <xf numFmtId="0" fontId="33" fillId="0" borderId="7" xfId="1962" applyFont="1" applyBorder="1" applyAlignment="1">
      <alignment vertical="center"/>
    </xf>
    <xf numFmtId="0" fontId="33" fillId="0" borderId="8" xfId="1962" applyFont="1" applyBorder="1" applyAlignment="1">
      <alignment vertical="center"/>
    </xf>
    <xf numFmtId="0" fontId="33" fillId="0" borderId="6" xfId="1962" applyFont="1" applyBorder="1" applyAlignment="1">
      <alignment vertical="center"/>
    </xf>
    <xf numFmtId="43" fontId="33" fillId="0" borderId="4" xfId="1963" applyFont="1" applyBorder="1" applyAlignment="1">
      <alignment horizontal="center" vertical="center"/>
    </xf>
    <xf numFmtId="0" fontId="33" fillId="0" borderId="4" xfId="1962" applyFont="1" applyBorder="1" applyAlignment="1">
      <alignment vertical="center"/>
    </xf>
    <xf numFmtId="0" fontId="3" fillId="0" borderId="0" xfId="1962" applyBorder="1"/>
    <xf numFmtId="0" fontId="33" fillId="0" borderId="4" xfId="1962" applyFont="1" applyBorder="1" applyAlignment="1">
      <alignment horizontal="center" vertical="center"/>
    </xf>
    <xf numFmtId="43" fontId="33" fillId="0" borderId="4" xfId="1963" applyFont="1" applyBorder="1" applyAlignment="1">
      <alignment vertical="center"/>
    </xf>
    <xf numFmtId="0" fontId="35" fillId="0" borderId="4" xfId="1962" applyFont="1" applyBorder="1" applyAlignment="1">
      <alignment vertical="center"/>
    </xf>
    <xf numFmtId="165" fontId="63" fillId="0" borderId="0" xfId="1940" applyFont="1"/>
    <xf numFmtId="4" fontId="78" fillId="0" borderId="0" xfId="1" applyNumberFormat="1" applyFont="1" applyAlignment="1">
      <alignment vertical="center"/>
    </xf>
    <xf numFmtId="0" fontId="78" fillId="0" borderId="0" xfId="1" applyFont="1" applyAlignment="1">
      <alignment vertical="center"/>
    </xf>
    <xf numFmtId="4" fontId="78" fillId="0" borderId="0" xfId="1" applyNumberFormat="1" applyFont="1" applyBorder="1" applyAlignment="1">
      <alignment horizontal="center" vertical="center"/>
    </xf>
    <xf numFmtId="0" fontId="78" fillId="0" borderId="0" xfId="1" applyFont="1"/>
    <xf numFmtId="4" fontId="78" fillId="0" borderId="0" xfId="1" applyNumberFormat="1" applyFont="1"/>
    <xf numFmtId="0" fontId="105" fillId="0" borderId="0" xfId="0" applyFont="1" applyAlignment="1"/>
    <xf numFmtId="14" fontId="0" fillId="29" borderId="4" xfId="0" applyNumberFormat="1" applyFill="1" applyBorder="1"/>
    <xf numFmtId="176" fontId="0" fillId="0" borderId="4" xfId="0" applyNumberFormat="1" applyBorder="1"/>
    <xf numFmtId="14" fontId="0" fillId="0" borderId="0" xfId="0" applyNumberFormat="1"/>
    <xf numFmtId="168" fontId="0" fillId="0" borderId="4" xfId="1803" applyNumberFormat="1" applyFont="1" applyBorder="1"/>
    <xf numFmtId="180" fontId="0" fillId="0" borderId="4" xfId="0" applyNumberFormat="1" applyBorder="1"/>
    <xf numFmtId="0" fontId="107" fillId="0" borderId="0" xfId="0" applyFont="1" applyAlignment="1">
      <alignment horizontal="left" vertical="center" wrapText="1"/>
    </xf>
    <xf numFmtId="0" fontId="35" fillId="0" borderId="4" xfId="1" applyFont="1" applyFill="1" applyBorder="1" applyAlignment="1">
      <alignment horizontal="center" vertical="center" wrapText="1"/>
    </xf>
    <xf numFmtId="0" fontId="1" fillId="0" borderId="0" xfId="1961" applyFont="1" applyFill="1"/>
    <xf numFmtId="0" fontId="3" fillId="29" borderId="0" xfId="1961" applyFill="1"/>
    <xf numFmtId="0" fontId="31" fillId="0" borderId="0" xfId="1966" applyFont="1" applyAlignment="1">
      <alignment horizontal="right"/>
    </xf>
    <xf numFmtId="0" fontId="59" fillId="0" borderId="0" xfId="1966" applyFont="1"/>
    <xf numFmtId="0" fontId="32" fillId="0" borderId="10" xfId="1929" applyFont="1" applyBorder="1" applyAlignment="1">
      <alignment vertical="top" wrapText="1"/>
    </xf>
    <xf numFmtId="0" fontId="59" fillId="0" borderId="10" xfId="1966" applyFont="1" applyBorder="1"/>
    <xf numFmtId="0" fontId="32" fillId="0" borderId="0" xfId="1929" applyFont="1" applyBorder="1" applyAlignment="1">
      <alignment horizontal="left" vertical="top" wrapText="1"/>
    </xf>
    <xf numFmtId="0" fontId="32" fillId="0" borderId="0" xfId="1966" applyFont="1" applyAlignment="1"/>
    <xf numFmtId="0" fontId="32" fillId="0" borderId="0" xfId="1966" applyFont="1"/>
    <xf numFmtId="0" fontId="137" fillId="0" borderId="0" xfId="1966" applyFont="1" applyAlignment="1">
      <alignment vertical="top"/>
    </xf>
    <xf numFmtId="0" fontId="32" fillId="0" borderId="0" xfId="1966" applyFont="1" applyAlignment="1">
      <alignment vertical="top"/>
    </xf>
    <xf numFmtId="0" fontId="31" fillId="0" borderId="0" xfId="1966" applyFont="1"/>
    <xf numFmtId="0" fontId="59" fillId="0" borderId="0" xfId="1966" applyFont="1" applyBorder="1"/>
    <xf numFmtId="0" fontId="32" fillId="0" borderId="0" xfId="1966" applyFont="1" applyAlignment="1">
      <alignment horizontal="left" indent="1"/>
    </xf>
    <xf numFmtId="0" fontId="54" fillId="0" borderId="0" xfId="1929" applyFont="1" applyAlignment="1">
      <alignment horizontal="left"/>
    </xf>
    <xf numFmtId="0" fontId="111" fillId="0" borderId="4" xfId="1966" applyFont="1" applyBorder="1" applyAlignment="1">
      <alignment horizontal="center" vertical="center" wrapText="1"/>
    </xf>
    <xf numFmtId="0" fontId="111" fillId="0" borderId="7" xfId="1966" applyFont="1" applyBorder="1" applyAlignment="1">
      <alignment horizontal="center" vertical="center" wrapText="1"/>
    </xf>
    <xf numFmtId="0" fontId="31" fillId="0" borderId="5" xfId="1966" applyFont="1" applyBorder="1" applyAlignment="1">
      <alignment vertical="top" wrapText="1"/>
    </xf>
    <xf numFmtId="0" fontId="54" fillId="0" borderId="5" xfId="1966" applyNumberFormat="1" applyFont="1" applyBorder="1" applyAlignment="1">
      <alignment horizontal="right" vertical="top" wrapText="1"/>
    </xf>
    <xf numFmtId="0" fontId="32" fillId="0" borderId="5" xfId="1966" applyNumberFormat="1" applyFont="1" applyBorder="1" applyAlignment="1">
      <alignment horizontal="right" vertical="top" wrapText="1"/>
    </xf>
    <xf numFmtId="0" fontId="32" fillId="0" borderId="5" xfId="1966" applyFont="1" applyBorder="1" applyAlignment="1">
      <alignment horizontal="left" vertical="top" wrapText="1"/>
    </xf>
    <xf numFmtId="0" fontId="32" fillId="0" borderId="5" xfId="1930" applyFont="1" applyBorder="1" applyAlignment="1">
      <alignment horizontal="left" vertical="top" wrapText="1"/>
    </xf>
    <xf numFmtId="0" fontId="32" fillId="0" borderId="5" xfId="1966" applyFont="1" applyBorder="1" applyAlignment="1">
      <alignment horizontal="center" vertical="top" wrapText="1"/>
    </xf>
    <xf numFmtId="0" fontId="113" fillId="0" borderId="9" xfId="1966" applyFont="1" applyBorder="1" applyAlignment="1">
      <alignment horizontal="left" vertical="top" wrapText="1"/>
    </xf>
    <xf numFmtId="0" fontId="113" fillId="0" borderId="9" xfId="1930" applyFont="1" applyBorder="1" applyAlignment="1">
      <alignment horizontal="left" vertical="top" wrapText="1"/>
    </xf>
    <xf numFmtId="0" fontId="113" fillId="0" borderId="9" xfId="1966" applyFont="1" applyBorder="1" applyAlignment="1">
      <alignment horizontal="center" vertical="top" wrapText="1"/>
    </xf>
    <xf numFmtId="0" fontId="113" fillId="0" borderId="9" xfId="1966" applyNumberFormat="1" applyFont="1" applyBorder="1" applyAlignment="1">
      <alignment horizontal="right" vertical="top" wrapText="1"/>
    </xf>
    <xf numFmtId="43" fontId="32" fillId="0" borderId="5" xfId="1967" applyFont="1" applyBorder="1" applyAlignment="1">
      <alignment horizontal="right" vertical="top" wrapText="1"/>
    </xf>
    <xf numFmtId="0" fontId="31" fillId="0" borderId="4" xfId="1966" applyFont="1" applyBorder="1" applyAlignment="1">
      <alignment vertical="top" wrapText="1"/>
    </xf>
    <xf numFmtId="43" fontId="54" fillId="0" borderId="4" xfId="1967" applyFont="1" applyBorder="1" applyAlignment="1">
      <alignment horizontal="right" vertical="top" wrapText="1"/>
    </xf>
    <xf numFmtId="0" fontId="31" fillId="0" borderId="0" xfId="1966" applyFont="1" applyAlignment="1">
      <alignment vertical="top" wrapText="1"/>
    </xf>
    <xf numFmtId="0" fontId="32" fillId="0" borderId="0" xfId="1966" applyFont="1" applyAlignment="1">
      <alignment horizontal="left" vertical="top" wrapText="1"/>
    </xf>
    <xf numFmtId="0" fontId="32" fillId="0" borderId="0" xfId="1930" applyFont="1" applyAlignment="1">
      <alignment horizontal="left" vertical="top" wrapText="1"/>
    </xf>
    <xf numFmtId="0" fontId="32" fillId="0" borderId="0" xfId="1966" applyFont="1" applyAlignment="1">
      <alignment horizontal="center" vertical="top" wrapText="1"/>
    </xf>
    <xf numFmtId="0" fontId="32" fillId="0" borderId="0" xfId="1966" applyNumberFormat="1" applyFont="1" applyAlignment="1">
      <alignment horizontal="right" vertical="top" wrapText="1"/>
    </xf>
    <xf numFmtId="0" fontId="32" fillId="0" borderId="0" xfId="1930" applyFont="1">
      <alignment horizontal="left" vertical="top"/>
    </xf>
    <xf numFmtId="0" fontId="21" fillId="0" borderId="5" xfId="0" applyFont="1" applyBorder="1" applyAlignment="1">
      <alignment vertical="center"/>
    </xf>
    <xf numFmtId="0" fontId="35" fillId="2" borderId="0" xfId="63" applyFont="1" applyFill="1" applyBorder="1"/>
    <xf numFmtId="49" fontId="52" fillId="2" borderId="8" xfId="63" applyNumberFormat="1" applyFont="1" applyFill="1" applyBorder="1" applyAlignment="1">
      <alignment vertical="center" wrapText="1"/>
    </xf>
    <xf numFmtId="49" fontId="52" fillId="2" borderId="6" xfId="63" applyNumberFormat="1" applyFont="1" applyFill="1" applyBorder="1" applyAlignment="1">
      <alignment vertical="center" wrapText="1"/>
    </xf>
    <xf numFmtId="180" fontId="0" fillId="33" borderId="4" xfId="0" applyNumberFormat="1" applyFill="1" applyBorder="1"/>
    <xf numFmtId="181" fontId="62" fillId="33" borderId="4" xfId="0" applyNumberFormat="1" applyFont="1" applyFill="1" applyBorder="1" applyAlignment="1">
      <alignment horizontal="center" vertical="center"/>
    </xf>
    <xf numFmtId="14" fontId="0" fillId="0" borderId="4" xfId="0" applyNumberFormat="1" applyBorder="1"/>
    <xf numFmtId="10" fontId="0" fillId="0" borderId="4" xfId="0" applyNumberFormat="1" applyBorder="1"/>
    <xf numFmtId="9" fontId="33" fillId="0" borderId="7" xfId="1" applyNumberFormat="1" applyFont="1" applyBorder="1" applyAlignment="1">
      <alignment horizontal="left"/>
    </xf>
    <xf numFmtId="9" fontId="33" fillId="0" borderId="8" xfId="1" applyNumberFormat="1" applyFont="1" applyBorder="1" applyAlignment="1">
      <alignment horizontal="left"/>
    </xf>
    <xf numFmtId="9" fontId="33" fillId="0" borderId="6" xfId="1" applyNumberFormat="1" applyFont="1" applyBorder="1" applyAlignment="1">
      <alignment horizontal="left"/>
    </xf>
    <xf numFmtId="0" fontId="55" fillId="2" borderId="0" xfId="1" applyFont="1" applyFill="1" applyAlignment="1">
      <alignment horizontal="center" vertical="center" wrapText="1"/>
    </xf>
    <xf numFmtId="0" fontId="49" fillId="0" borderId="0" xfId="1" applyFont="1" applyFill="1" applyAlignment="1"/>
    <xf numFmtId="0" fontId="31" fillId="0" borderId="0" xfId="1" applyFont="1" applyFill="1" applyAlignment="1"/>
    <xf numFmtId="0" fontId="49" fillId="0" borderId="12" xfId="1" applyFont="1" applyFill="1" applyBorder="1" applyAlignment="1">
      <alignment vertical="center"/>
    </xf>
    <xf numFmtId="0" fontId="31" fillId="0" borderId="12" xfId="1" applyFont="1" applyFill="1" applyBorder="1" applyAlignment="1">
      <alignment vertical="center"/>
    </xf>
    <xf numFmtId="0" fontId="48" fillId="0" borderId="4" xfId="1" applyFont="1" applyBorder="1" applyAlignment="1">
      <alignment horizontal="center" vertical="center" wrapText="1"/>
    </xf>
    <xf numFmtId="0" fontId="50" fillId="0" borderId="4" xfId="1" applyFont="1" applyBorder="1" applyAlignment="1">
      <alignment horizontal="center" vertical="center" wrapText="1"/>
    </xf>
    <xf numFmtId="0" fontId="52" fillId="0" borderId="7" xfId="1" applyFont="1" applyBorder="1" applyAlignment="1">
      <alignment horizontal="center"/>
    </xf>
    <xf numFmtId="0" fontId="52" fillId="0" borderId="8" xfId="1" applyFont="1" applyBorder="1" applyAlignment="1">
      <alignment horizontal="center"/>
    </xf>
    <xf numFmtId="0" fontId="52" fillId="0" borderId="6" xfId="1" applyFont="1" applyBorder="1" applyAlignment="1">
      <alignment horizontal="center"/>
    </xf>
    <xf numFmtId="0" fontId="33" fillId="0" borderId="7" xfId="1" applyFont="1" applyFill="1" applyBorder="1" applyAlignment="1">
      <alignment horizontal="left" vertical="center" wrapText="1"/>
    </xf>
    <xf numFmtId="0" fontId="33" fillId="0" borderId="8" xfId="1" applyFont="1" applyFill="1" applyBorder="1" applyAlignment="1">
      <alignment horizontal="left" vertical="center" wrapText="1"/>
    </xf>
    <xf numFmtId="0" fontId="33" fillId="0" borderId="6" xfId="1" applyFont="1" applyFill="1" applyBorder="1" applyAlignment="1">
      <alignment horizontal="left" vertical="center" wrapText="1"/>
    </xf>
    <xf numFmtId="0" fontId="115" fillId="0" borderId="0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left" vertical="top" wrapText="1"/>
    </xf>
    <xf numFmtId="49" fontId="59" fillId="0" borderId="0" xfId="0" applyNumberFormat="1" applyFont="1" applyFill="1" applyBorder="1" applyAlignment="1">
      <alignment horizontal="justify" vertical="center" wrapText="1"/>
    </xf>
    <xf numFmtId="0" fontId="99" fillId="0" borderId="0" xfId="0" applyFont="1" applyBorder="1" applyAlignment="1">
      <alignment horizontal="center" vertical="center" wrapText="1"/>
    </xf>
    <xf numFmtId="0" fontId="99" fillId="0" borderId="0" xfId="0" applyFont="1" applyAlignment="1">
      <alignment horizontal="center"/>
    </xf>
    <xf numFmtId="0" fontId="99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top" wrapText="1"/>
    </xf>
    <xf numFmtId="0" fontId="59" fillId="0" borderId="0" xfId="0" applyFont="1" applyBorder="1" applyAlignment="1">
      <alignment vertical="center" wrapText="1"/>
    </xf>
    <xf numFmtId="0" fontId="100" fillId="0" borderId="0" xfId="0" applyFont="1" applyBorder="1" applyAlignment="1">
      <alignment vertical="center" wrapText="1"/>
    </xf>
    <xf numFmtId="0" fontId="101" fillId="0" borderId="0" xfId="0" applyFont="1" applyBorder="1" applyAlignment="1">
      <alignment horizontal="center" vertical="top" wrapText="1"/>
    </xf>
    <xf numFmtId="0" fontId="59" fillId="0" borderId="0" xfId="0" applyFont="1" applyAlignment="1">
      <alignment horizontal="left" wrapText="1"/>
    </xf>
    <xf numFmtId="0" fontId="100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Border="1" applyAlignment="1">
      <alignment horizontal="left" wrapText="1"/>
    </xf>
    <xf numFmtId="0" fontId="52" fillId="0" borderId="0" xfId="63" applyFont="1" applyAlignment="1">
      <alignment horizontal="center"/>
    </xf>
    <xf numFmtId="0" fontId="52" fillId="0" borderId="0" xfId="63" applyFont="1" applyAlignment="1">
      <alignment horizontal="left" vertical="center" wrapText="1"/>
    </xf>
    <xf numFmtId="0" fontId="134" fillId="0" borderId="0" xfId="63" applyFont="1" applyFill="1" applyAlignment="1">
      <alignment horizontal="left" vertical="center" wrapText="1"/>
    </xf>
    <xf numFmtId="49" fontId="105" fillId="0" borderId="0" xfId="63" applyNumberFormat="1" applyFont="1" applyAlignment="1">
      <alignment horizontal="left" vertical="center" wrapText="1"/>
    </xf>
    <xf numFmtId="49" fontId="105" fillId="0" borderId="0" xfId="63" applyNumberFormat="1" applyFont="1" applyAlignment="1">
      <alignment horizontal="left" wrapText="1"/>
    </xf>
    <xf numFmtId="49" fontId="100" fillId="2" borderId="0" xfId="63" applyNumberFormat="1" applyFont="1" applyFill="1" applyBorder="1" applyAlignment="1">
      <alignment horizontal="left" vertical="center" wrapText="1"/>
    </xf>
    <xf numFmtId="0" fontId="104" fillId="0" borderId="0" xfId="0" applyFont="1" applyAlignment="1">
      <alignment horizontal="center" vertical="center"/>
    </xf>
    <xf numFmtId="0" fontId="104" fillId="0" borderId="0" xfId="0" quotePrefix="1" applyFont="1" applyAlignment="1">
      <alignment horizontal="center" vertical="center" wrapText="1"/>
    </xf>
    <xf numFmtId="0" fontId="104" fillId="0" borderId="0" xfId="0" applyFont="1" applyAlignment="1">
      <alignment horizontal="center" vertical="center" wrapText="1"/>
    </xf>
    <xf numFmtId="0" fontId="62" fillId="6" borderId="4" xfId="0" applyFont="1" applyFill="1" applyBorder="1" applyAlignment="1">
      <alignment horizontal="center" vertical="center" wrapText="1"/>
    </xf>
    <xf numFmtId="0" fontId="105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2" fillId="0" borderId="0" xfId="0" quotePrefix="1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105" fillId="0" borderId="0" xfId="0" applyFont="1" applyAlignment="1">
      <alignment horizontal="left" vertical="center" wrapText="1"/>
    </xf>
    <xf numFmtId="0" fontId="105" fillId="0" borderId="0" xfId="0" applyFont="1" applyAlignment="1">
      <alignment horizontal="left" vertical="top" wrapText="1"/>
    </xf>
    <xf numFmtId="0" fontId="105" fillId="30" borderId="5" xfId="0" applyFont="1" applyFill="1" applyBorder="1" applyAlignment="1">
      <alignment horizontal="center" vertical="center"/>
    </xf>
    <xf numFmtId="0" fontId="105" fillId="30" borderId="11" xfId="0" applyFont="1" applyFill="1" applyBorder="1" applyAlignment="1">
      <alignment horizontal="center" vertical="center"/>
    </xf>
    <xf numFmtId="0" fontId="105" fillId="30" borderId="5" xfId="0" applyFont="1" applyFill="1" applyBorder="1" applyAlignment="1">
      <alignment horizontal="center" vertical="center" wrapText="1"/>
    </xf>
    <xf numFmtId="0" fontId="105" fillId="30" borderId="11" xfId="0" applyFont="1" applyFill="1" applyBorder="1" applyAlignment="1">
      <alignment horizontal="center" vertical="center" wrapText="1"/>
    </xf>
    <xf numFmtId="0" fontId="107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105" fillId="0" borderId="7" xfId="0" applyFont="1" applyBorder="1" applyAlignment="1">
      <alignment horizontal="center"/>
    </xf>
    <xf numFmtId="0" fontId="105" fillId="0" borderId="8" xfId="0" applyFont="1" applyBorder="1" applyAlignment="1">
      <alignment horizontal="center"/>
    </xf>
    <xf numFmtId="0" fontId="105" fillId="0" borderId="6" xfId="0" applyFont="1" applyBorder="1" applyAlignment="1">
      <alignment horizontal="center"/>
    </xf>
    <xf numFmtId="0" fontId="105" fillId="0" borderId="7" xfId="0" applyFont="1" applyBorder="1" applyAlignment="1">
      <alignment horizontal="left" wrapText="1"/>
    </xf>
    <xf numFmtId="0" fontId="105" fillId="0" borderId="8" xfId="0" applyFont="1" applyBorder="1" applyAlignment="1">
      <alignment horizontal="left" wrapText="1"/>
    </xf>
    <xf numFmtId="0" fontId="105" fillId="0" borderId="6" xfId="0" applyFont="1" applyBorder="1" applyAlignment="1">
      <alignment horizontal="left" wrapText="1"/>
    </xf>
    <xf numFmtId="0" fontId="105" fillId="4" borderId="4" xfId="0" applyFont="1" applyFill="1" applyBorder="1" applyAlignment="1">
      <alignment horizontal="left" vertical="center"/>
    </xf>
    <xf numFmtId="0" fontId="105" fillId="0" borderId="4" xfId="0" applyFont="1" applyBorder="1" applyAlignment="1">
      <alignment horizontal="left" wrapText="1"/>
    </xf>
    <xf numFmtId="0" fontId="105" fillId="4" borderId="7" xfId="0" applyFont="1" applyFill="1" applyBorder="1" applyAlignment="1">
      <alignment horizontal="left" vertical="center" wrapText="1"/>
    </xf>
    <xf numFmtId="0" fontId="105" fillId="4" borderId="6" xfId="0" applyFont="1" applyFill="1" applyBorder="1" applyAlignment="1">
      <alignment horizontal="left" vertical="center" wrapText="1"/>
    </xf>
    <xf numFmtId="0" fontId="105" fillId="29" borderId="7" xfId="0" applyFont="1" applyFill="1" applyBorder="1" applyAlignment="1">
      <alignment horizontal="center" vertical="center" wrapText="1"/>
    </xf>
    <xf numFmtId="0" fontId="105" fillId="29" borderId="8" xfId="0" applyFont="1" applyFill="1" applyBorder="1" applyAlignment="1">
      <alignment horizontal="center" vertical="center" wrapText="1"/>
    </xf>
    <xf numFmtId="0" fontId="105" fillId="29" borderId="6" xfId="0" applyFont="1" applyFill="1" applyBorder="1" applyAlignment="1">
      <alignment horizontal="center" vertical="center" wrapText="1"/>
    </xf>
    <xf numFmtId="49" fontId="52" fillId="2" borderId="7" xfId="63" applyNumberFormat="1" applyFont="1" applyFill="1" applyBorder="1" applyAlignment="1">
      <alignment horizontal="right" vertical="center" wrapText="1"/>
    </xf>
    <xf numFmtId="49" fontId="52" fillId="2" borderId="8" xfId="63" applyNumberFormat="1" applyFont="1" applyFill="1" applyBorder="1" applyAlignment="1">
      <alignment horizontal="right" vertical="center" wrapText="1"/>
    </xf>
    <xf numFmtId="0" fontId="52" fillId="2" borderId="7" xfId="63" applyFont="1" applyFill="1" applyBorder="1" applyAlignment="1">
      <alignment horizontal="center" vertical="center" wrapText="1"/>
    </xf>
    <xf numFmtId="0" fontId="52" fillId="2" borderId="8" xfId="63" applyFont="1" applyFill="1" applyBorder="1" applyAlignment="1">
      <alignment horizontal="center" vertical="center" wrapText="1"/>
    </xf>
    <xf numFmtId="0" fontId="52" fillId="2" borderId="1" xfId="63" applyFont="1" applyFill="1" applyBorder="1" applyAlignment="1">
      <alignment horizontal="center" vertical="center" wrapText="1"/>
    </xf>
    <xf numFmtId="0" fontId="52" fillId="2" borderId="2" xfId="63" applyFont="1" applyFill="1" applyBorder="1" applyAlignment="1">
      <alignment horizontal="center" vertical="center" wrapText="1"/>
    </xf>
    <xf numFmtId="0" fontId="52" fillId="2" borderId="3" xfId="63" applyFont="1" applyFill="1" applyBorder="1" applyAlignment="1">
      <alignment horizontal="center" vertical="center" wrapText="1"/>
    </xf>
    <xf numFmtId="49" fontId="52" fillId="2" borderId="5" xfId="63" applyNumberFormat="1" applyFont="1" applyFill="1" applyBorder="1" applyAlignment="1">
      <alignment horizontal="center" vertical="center" wrapText="1"/>
    </xf>
    <xf numFmtId="49" fontId="52" fillId="2" borderId="11" xfId="63" applyNumberFormat="1" applyFont="1" applyFill="1" applyBorder="1" applyAlignment="1">
      <alignment horizontal="center" vertical="center" wrapText="1"/>
    </xf>
    <xf numFmtId="49" fontId="52" fillId="2" borderId="4" xfId="63" applyNumberFormat="1" applyFont="1" applyFill="1" applyBorder="1" applyAlignment="1">
      <alignment horizontal="right" vertical="center" wrapText="1"/>
    </xf>
    <xf numFmtId="0" fontId="33" fillId="2" borderId="5" xfId="63" applyFont="1" applyFill="1" applyBorder="1" applyAlignment="1">
      <alignment horizontal="center"/>
    </xf>
    <xf numFmtId="0" fontId="33" fillId="2" borderId="11" xfId="63" applyFont="1" applyFill="1" applyBorder="1" applyAlignment="1">
      <alignment horizontal="center"/>
    </xf>
    <xf numFmtId="49" fontId="52" fillId="2" borderId="9" xfId="63" applyNumberFormat="1" applyFont="1" applyFill="1" applyBorder="1" applyAlignment="1">
      <alignment horizontal="center" vertical="center" wrapText="1"/>
    </xf>
    <xf numFmtId="0" fontId="52" fillId="2" borderId="4" xfId="63" applyFont="1" applyFill="1" applyBorder="1" applyAlignment="1">
      <alignment horizontal="center"/>
    </xf>
    <xf numFmtId="0" fontId="52" fillId="2" borderId="0" xfId="63" applyFont="1" applyFill="1" applyAlignment="1">
      <alignment horizontal="center" vertical="center" wrapText="1"/>
    </xf>
    <xf numFmtId="0" fontId="105" fillId="2" borderId="0" xfId="63" applyFont="1" applyFill="1" applyAlignment="1">
      <alignment horizontal="left" vertical="top" wrapText="1"/>
    </xf>
    <xf numFmtId="0" fontId="105" fillId="2" borderId="0" xfId="63" applyFont="1" applyFill="1" applyAlignment="1">
      <alignment horizontal="left" vertical="top"/>
    </xf>
    <xf numFmtId="0" fontId="52" fillId="2" borderId="0" xfId="63" applyFont="1" applyFill="1" applyAlignment="1">
      <alignment horizontal="left" vertical="center" wrapText="1"/>
    </xf>
    <xf numFmtId="0" fontId="104" fillId="2" borderId="0" xfId="0" applyFont="1" applyFill="1" applyAlignment="1">
      <alignment horizontal="left" vertical="center"/>
    </xf>
    <xf numFmtId="0" fontId="105" fillId="2" borderId="0" xfId="63" applyFont="1" applyFill="1" applyAlignment="1">
      <alignment horizontal="left" vertical="center" wrapText="1"/>
    </xf>
    <xf numFmtId="0" fontId="52" fillId="2" borderId="0" xfId="63" applyFont="1" applyFill="1" applyAlignment="1">
      <alignment horizontal="left" vertical="top" wrapText="1"/>
    </xf>
    <xf numFmtId="0" fontId="117" fillId="0" borderId="0" xfId="1" applyFont="1" applyFill="1" applyAlignment="1"/>
    <xf numFmtId="0" fontId="36" fillId="0" borderId="0" xfId="1932" applyAlignment="1"/>
    <xf numFmtId="0" fontId="117" fillId="0" borderId="0" xfId="1" applyFont="1" applyFill="1" applyAlignment="1">
      <alignment wrapText="1"/>
    </xf>
    <xf numFmtId="0" fontId="36" fillId="0" borderId="0" xfId="1932" applyAlignment="1">
      <alignment wrapText="1"/>
    </xf>
    <xf numFmtId="0" fontId="55" fillId="0" borderId="0" xfId="1" applyFont="1" applyFill="1" applyAlignment="1">
      <alignment horizontal="center" vertical="center"/>
    </xf>
    <xf numFmtId="0" fontId="55" fillId="0" borderId="0" xfId="1" applyFont="1" applyFill="1" applyAlignment="1">
      <alignment horizontal="center" vertical="center" wrapText="1"/>
    </xf>
    <xf numFmtId="0" fontId="35" fillId="0" borderId="4" xfId="1" applyFont="1" applyFill="1" applyBorder="1" applyAlignment="1">
      <alignment horizontal="center" vertical="center" wrapText="1"/>
    </xf>
    <xf numFmtId="0" fontId="35" fillId="0" borderId="5" xfId="1" applyFont="1" applyFill="1" applyBorder="1" applyAlignment="1">
      <alignment horizontal="center" vertical="center" wrapText="1"/>
    </xf>
    <xf numFmtId="0" fontId="35" fillId="0" borderId="11" xfId="1" applyFont="1" applyFill="1" applyBorder="1" applyAlignment="1">
      <alignment horizontal="center" vertical="center" wrapText="1"/>
    </xf>
    <xf numFmtId="0" fontId="33" fillId="0" borderId="7" xfId="1" applyFont="1" applyFill="1" applyBorder="1" applyAlignment="1">
      <alignment horizontal="center" vertical="center"/>
    </xf>
    <xf numFmtId="0" fontId="33" fillId="0" borderId="8" xfId="1" applyFont="1" applyFill="1" applyBorder="1" applyAlignment="1">
      <alignment horizontal="center" vertical="center"/>
    </xf>
    <xf numFmtId="0" fontId="33" fillId="0" borderId="6" xfId="1" applyFont="1" applyFill="1" applyBorder="1" applyAlignment="1">
      <alignment horizontal="center" vertical="center"/>
    </xf>
    <xf numFmtId="0" fontId="33" fillId="0" borderId="7" xfId="1" applyFont="1" applyFill="1" applyBorder="1" applyAlignment="1">
      <alignment horizontal="right" vertical="center" wrapText="1"/>
    </xf>
    <xf numFmtId="0" fontId="33" fillId="0" borderId="8" xfId="1" applyFont="1" applyFill="1" applyBorder="1" applyAlignment="1">
      <alignment horizontal="right" vertical="center" wrapText="1"/>
    </xf>
    <xf numFmtId="0" fontId="33" fillId="0" borderId="6" xfId="1" applyFont="1" applyFill="1" applyBorder="1" applyAlignment="1">
      <alignment horizontal="right" vertical="center" wrapText="1"/>
    </xf>
    <xf numFmtId="0" fontId="33" fillId="0" borderId="8" xfId="1" applyFont="1" applyFill="1" applyBorder="1" applyAlignment="1">
      <alignment horizontal="left" vertical="center"/>
    </xf>
    <xf numFmtId="0" fontId="127" fillId="0" borderId="0" xfId="1962" applyFont="1" applyAlignment="1">
      <alignment horizontal="right"/>
    </xf>
    <xf numFmtId="0" fontId="33" fillId="0" borderId="0" xfId="1962" applyFont="1" applyBorder="1" applyAlignment="1">
      <alignment horizontal="center" vertical="center"/>
    </xf>
    <xf numFmtId="0" fontId="33" fillId="0" borderId="0" xfId="1962" applyFont="1" applyBorder="1" applyAlignment="1">
      <alignment horizontal="center" vertical="center" wrapText="1"/>
    </xf>
    <xf numFmtId="0" fontId="105" fillId="0" borderId="0" xfId="1" applyFont="1" applyBorder="1" applyAlignment="1">
      <alignment horizontal="left" vertical="center"/>
    </xf>
    <xf numFmtId="0" fontId="105" fillId="0" borderId="0" xfId="1" applyFont="1" applyFill="1" applyBorder="1" applyAlignment="1">
      <alignment horizontal="left" vertical="center" wrapText="1"/>
    </xf>
    <xf numFmtId="0" fontId="35" fillId="0" borderId="7" xfId="1962" applyFont="1" applyFill="1" applyBorder="1" applyAlignment="1">
      <alignment vertical="center" wrapText="1"/>
    </xf>
    <xf numFmtId="0" fontId="35" fillId="0" borderId="8" xfId="1962" applyFont="1" applyFill="1" applyBorder="1" applyAlignment="1">
      <alignment vertical="center" wrapText="1"/>
    </xf>
    <xf numFmtId="0" fontId="35" fillId="0" borderId="6" xfId="1962" applyFont="1" applyFill="1" applyBorder="1" applyAlignment="1">
      <alignment vertical="center" wrapText="1"/>
    </xf>
    <xf numFmtId="0" fontId="129" fillId="0" borderId="4" xfId="1962" applyFont="1" applyBorder="1" applyAlignment="1">
      <alignment horizontal="left" vertical="center" wrapText="1"/>
    </xf>
    <xf numFmtId="0" fontId="3" fillId="0" borderId="0" xfId="1962" applyBorder="1" applyAlignment="1">
      <alignment horizontal="center"/>
    </xf>
    <xf numFmtId="0" fontId="35" fillId="0" borderId="4" xfId="1962" applyFont="1" applyBorder="1" applyAlignment="1">
      <alignment horizontal="center" vertical="center" wrapText="1"/>
    </xf>
    <xf numFmtId="0" fontId="48" fillId="2" borderId="0" xfId="1" applyFont="1" applyFill="1" applyAlignment="1">
      <alignment vertical="center"/>
    </xf>
    <xf numFmtId="0" fontId="3" fillId="2" borderId="0" xfId="1961" applyFill="1" applyAlignment="1">
      <alignment vertical="center"/>
    </xf>
    <xf numFmtId="0" fontId="48" fillId="2" borderId="0" xfId="1" applyFont="1" applyFill="1" applyAlignment="1">
      <alignment horizontal="center" vertical="center"/>
    </xf>
    <xf numFmtId="0" fontId="48" fillId="2" borderId="0" xfId="1" applyFont="1" applyFill="1" applyAlignment="1">
      <alignment horizontal="center" vertical="center" wrapText="1"/>
    </xf>
    <xf numFmtId="0" fontId="50" fillId="2" borderId="0" xfId="1" applyFont="1" applyFill="1" applyAlignment="1">
      <alignment horizontal="center" vertical="center" wrapText="1"/>
    </xf>
    <xf numFmtId="9" fontId="33" fillId="0" borderId="7" xfId="1" applyNumberFormat="1" applyFont="1" applyFill="1" applyBorder="1" applyAlignment="1">
      <alignment horizontal="left"/>
    </xf>
    <xf numFmtId="9" fontId="33" fillId="0" borderId="8" xfId="1" applyNumberFormat="1" applyFont="1" applyFill="1" applyBorder="1" applyAlignment="1">
      <alignment horizontal="left"/>
    </xf>
    <xf numFmtId="9" fontId="33" fillId="0" borderId="6" xfId="1" applyNumberFormat="1" applyFont="1" applyFill="1" applyBorder="1" applyAlignment="1">
      <alignment horizontal="left"/>
    </xf>
    <xf numFmtId="0" fontId="48" fillId="2" borderId="4" xfId="1" applyFont="1" applyFill="1" applyBorder="1" applyAlignment="1">
      <alignment horizontal="center" vertical="center" wrapText="1"/>
    </xf>
    <xf numFmtId="0" fontId="50" fillId="2" borderId="4" xfId="1" applyFont="1" applyFill="1" applyBorder="1" applyAlignment="1">
      <alignment horizontal="center" vertical="center" wrapText="1"/>
    </xf>
    <xf numFmtId="0" fontId="33" fillId="2" borderId="7" xfId="1" applyFont="1" applyFill="1" applyBorder="1" applyAlignment="1">
      <alignment horizontal="center"/>
    </xf>
    <xf numFmtId="0" fontId="33" fillId="2" borderId="8" xfId="1" applyFont="1" applyFill="1" applyBorder="1" applyAlignment="1">
      <alignment horizontal="center"/>
    </xf>
    <xf numFmtId="0" fontId="33" fillId="2" borderId="6" xfId="1" applyFont="1" applyFill="1" applyBorder="1" applyAlignment="1">
      <alignment horizontal="center"/>
    </xf>
    <xf numFmtId="0" fontId="33" fillId="0" borderId="7" xfId="1" applyFont="1" applyFill="1" applyBorder="1" applyAlignment="1">
      <alignment horizontal="center"/>
    </xf>
    <xf numFmtId="0" fontId="33" fillId="0" borderId="8" xfId="1" applyFont="1" applyFill="1" applyBorder="1" applyAlignment="1">
      <alignment horizontal="center"/>
    </xf>
    <xf numFmtId="0" fontId="33" fillId="0" borderId="6" xfId="1" applyFont="1" applyFill="1" applyBorder="1" applyAlignment="1">
      <alignment horizontal="center"/>
    </xf>
    <xf numFmtId="0" fontId="33" fillId="0" borderId="7" xfId="1" applyFont="1" applyFill="1" applyBorder="1" applyAlignment="1">
      <alignment horizontal="left" vertical="center"/>
    </xf>
    <xf numFmtId="0" fontId="33" fillId="0" borderId="6" xfId="1" applyFont="1" applyFill="1" applyBorder="1" applyAlignment="1">
      <alignment horizontal="left" vertical="center"/>
    </xf>
    <xf numFmtId="0" fontId="32" fillId="0" borderId="0" xfId="1937" applyFill="1" applyAlignment="1">
      <alignment horizontal="left" vertical="top" wrapText="1"/>
    </xf>
    <xf numFmtId="0" fontId="123" fillId="0" borderId="0" xfId="1937" applyFont="1" applyFill="1" applyAlignment="1">
      <alignment horizontal="left" vertical="top" wrapText="1"/>
    </xf>
    <xf numFmtId="0" fontId="54" fillId="0" borderId="0" xfId="1937" applyFont="1" applyFill="1" applyAlignment="1">
      <alignment horizontal="center" vertical="top" wrapText="1"/>
    </xf>
    <xf numFmtId="0" fontId="122" fillId="0" borderId="0" xfId="1937" applyFont="1" applyFill="1" applyAlignment="1">
      <alignment horizontal="center" vertical="center"/>
    </xf>
    <xf numFmtId="0" fontId="54" fillId="0" borderId="0" xfId="1937" applyFont="1" applyFill="1" applyAlignment="1">
      <alignment horizontal="center" wrapText="1"/>
    </xf>
    <xf numFmtId="0" fontId="43" fillId="0" borderId="5" xfId="1961" applyFont="1" applyFill="1" applyBorder="1" applyAlignment="1">
      <alignment horizontal="center" vertical="center" wrapText="1"/>
    </xf>
    <xf numFmtId="0" fontId="43" fillId="0" borderId="11" xfId="1961" applyFont="1" applyFill="1" applyBorder="1" applyAlignment="1">
      <alignment horizontal="center" vertical="center" wrapText="1"/>
    </xf>
    <xf numFmtId="0" fontId="54" fillId="0" borderId="7" xfId="1937" applyFont="1" applyFill="1" applyBorder="1" applyAlignment="1">
      <alignment horizontal="left" vertical="center" wrapText="1"/>
    </xf>
    <xf numFmtId="0" fontId="54" fillId="0" borderId="8" xfId="1937" applyFont="1" applyFill="1" applyBorder="1" applyAlignment="1">
      <alignment horizontal="left" vertical="center" wrapText="1"/>
    </xf>
    <xf numFmtId="0" fontId="54" fillId="0" borderId="6" xfId="1937" applyFont="1" applyFill="1" applyBorder="1" applyAlignment="1">
      <alignment horizontal="left" vertical="center" wrapText="1"/>
    </xf>
    <xf numFmtId="0" fontId="32" fillId="0" borderId="0" xfId="1937" applyFill="1" applyAlignment="1">
      <alignment horizontal="left" vertical="top"/>
    </xf>
    <xf numFmtId="0" fontId="32" fillId="0" borderId="22" xfId="1937" applyFill="1" applyBorder="1" applyAlignment="1">
      <alignment horizontal="center" vertical="center" wrapText="1"/>
    </xf>
    <xf numFmtId="0" fontId="32" fillId="0" borderId="24" xfId="1937" applyFill="1" applyBorder="1" applyAlignment="1">
      <alignment horizontal="center" vertical="center" wrapText="1"/>
    </xf>
    <xf numFmtId="0" fontId="32" fillId="0" borderId="23" xfId="1937" applyFill="1" applyBorder="1" applyAlignment="1">
      <alignment horizontal="center" vertical="center" wrapText="1"/>
    </xf>
    <xf numFmtId="0" fontId="32" fillId="0" borderId="2" xfId="1937" applyFill="1" applyBorder="1" applyAlignment="1">
      <alignment horizontal="center" vertical="center" wrapText="1"/>
    </xf>
    <xf numFmtId="0" fontId="32" fillId="0" borderId="3" xfId="1937" applyFill="1" applyBorder="1" applyAlignment="1">
      <alignment horizontal="center" vertical="center" wrapText="1"/>
    </xf>
    <xf numFmtId="0" fontId="32" fillId="0" borderId="10" xfId="1929" applyFont="1" applyBorder="1" applyAlignment="1">
      <alignment horizontal="left" vertical="top" wrapText="1"/>
    </xf>
    <xf numFmtId="0" fontId="32" fillId="0" borderId="0" xfId="1929" applyFont="1" applyBorder="1" applyAlignment="1">
      <alignment horizontal="left" vertical="top" wrapText="1"/>
    </xf>
    <xf numFmtId="0" fontId="136" fillId="0" borderId="2" xfId="1929" applyFont="1" applyBorder="1" applyAlignment="1">
      <alignment horizontal="center" vertical="top" wrapText="1"/>
    </xf>
    <xf numFmtId="0" fontId="136" fillId="0" borderId="0" xfId="1929" applyFont="1" applyBorder="1" applyAlignment="1">
      <alignment horizontal="center" vertical="top" wrapText="1"/>
    </xf>
    <xf numFmtId="0" fontId="54" fillId="0" borderId="0" xfId="1929" applyFont="1" applyAlignment="1">
      <alignment horizontal="center"/>
    </xf>
    <xf numFmtId="0" fontId="32" fillId="0" borderId="0" xfId="1966" applyFont="1" applyAlignment="1">
      <alignment horizontal="center"/>
    </xf>
    <xf numFmtId="0" fontId="54" fillId="0" borderId="10" xfId="1929" applyFont="1" applyBorder="1" applyAlignment="1">
      <alignment horizontal="center" vertical="top" wrapText="1"/>
    </xf>
    <xf numFmtId="0" fontId="137" fillId="0" borderId="0" xfId="1966" applyFont="1" applyBorder="1" applyAlignment="1">
      <alignment horizontal="center" vertical="top"/>
    </xf>
    <xf numFmtId="0" fontId="112" fillId="0" borderId="5" xfId="1966" applyFont="1" applyBorder="1" applyAlignment="1">
      <alignment horizontal="left" vertical="top" wrapText="1"/>
    </xf>
    <xf numFmtId="0" fontId="103" fillId="0" borderId="5" xfId="1966" applyFont="1" applyBorder="1" applyAlignment="1">
      <alignment horizontal="left" vertical="top" wrapText="1"/>
    </xf>
    <xf numFmtId="0" fontId="31" fillId="0" borderId="5" xfId="1966" applyFont="1" applyBorder="1" applyAlignment="1">
      <alignment vertical="top" wrapText="1"/>
    </xf>
    <xf numFmtId="0" fontId="1" fillId="0" borderId="9" xfId="1966" applyBorder="1" applyAlignment="1">
      <alignment vertical="top" wrapText="1"/>
    </xf>
    <xf numFmtId="0" fontId="1" fillId="0" borderId="11" xfId="1966" applyBorder="1" applyAlignment="1">
      <alignment vertical="top" wrapText="1"/>
    </xf>
    <xf numFmtId="0" fontId="32" fillId="0" borderId="5" xfId="1966" applyFont="1" applyBorder="1" applyAlignment="1">
      <alignment horizontal="left" vertical="top" wrapText="1"/>
    </xf>
    <xf numFmtId="0" fontId="1" fillId="0" borderId="5" xfId="1966" applyFont="1" applyBorder="1" applyAlignment="1">
      <alignment vertical="top" wrapText="1"/>
    </xf>
    <xf numFmtId="0" fontId="54" fillId="0" borderId="5" xfId="1966" applyFont="1" applyBorder="1" applyAlignment="1">
      <alignment horizontal="left" vertical="top" wrapText="1"/>
    </xf>
    <xf numFmtId="0" fontId="103" fillId="0" borderId="5" xfId="1966" applyFont="1" applyBorder="1" applyAlignment="1">
      <alignment vertical="top" wrapText="1"/>
    </xf>
    <xf numFmtId="0" fontId="54" fillId="0" borderId="4" xfId="1966" applyFont="1" applyBorder="1" applyAlignment="1">
      <alignment horizontal="left" vertical="top" wrapText="1"/>
    </xf>
    <xf numFmtId="0" fontId="103" fillId="0" borderId="4" xfId="1966" applyFont="1" applyBorder="1" applyAlignment="1">
      <alignment vertical="top" wrapText="1"/>
    </xf>
    <xf numFmtId="0" fontId="104" fillId="0" borderId="0" xfId="109" quotePrefix="1" applyFont="1" applyFill="1" applyAlignment="1">
      <alignment horizontal="center" vertical="center" wrapText="1"/>
    </xf>
    <xf numFmtId="0" fontId="62" fillId="0" borderId="0" xfId="132" applyFont="1" applyFill="1" applyAlignment="1">
      <alignment wrapText="1"/>
    </xf>
    <xf numFmtId="0" fontId="62" fillId="0" borderId="0" xfId="108" quotePrefix="1" applyFont="1" applyFill="1" applyAlignment="1">
      <alignment horizontal="center" vertical="top" wrapText="1"/>
    </xf>
    <xf numFmtId="0" fontId="104" fillId="0" borderId="0" xfId="107" quotePrefix="1" applyFont="1" applyFill="1" applyAlignment="1">
      <alignment horizontal="left" vertical="top" wrapText="1"/>
    </xf>
    <xf numFmtId="0" fontId="104" fillId="0" borderId="0" xfId="102" quotePrefix="1" applyFont="1" applyFill="1" applyAlignment="1">
      <alignment horizontal="left" vertical="center" wrapText="1"/>
    </xf>
    <xf numFmtId="0" fontId="104" fillId="0" borderId="0" xfId="132" applyFont="1" applyFill="1" applyAlignment="1">
      <alignment vertical="center" wrapText="1"/>
    </xf>
    <xf numFmtId="0" fontId="62" fillId="0" borderId="0" xfId="87" quotePrefix="1" applyFont="1" applyFill="1" applyAlignment="1">
      <alignment horizontal="left" vertical="center" wrapText="1"/>
    </xf>
    <xf numFmtId="0" fontId="62" fillId="0" borderId="4" xfId="93" quotePrefix="1" applyFont="1" applyFill="1" applyBorder="1" applyAlignment="1">
      <alignment horizontal="center" vertical="center" wrapText="1"/>
    </xf>
    <xf numFmtId="0" fontId="62" fillId="0" borderId="4" xfId="0" applyFont="1" applyBorder="1" applyAlignment="1">
      <alignment horizontal="center" vertical="center" wrapText="1"/>
    </xf>
    <xf numFmtId="0" fontId="62" fillId="0" borderId="9" xfId="95" quotePrefix="1" applyFont="1" applyFill="1" applyBorder="1" applyAlignment="1">
      <alignment horizontal="center" vertical="center" wrapText="1"/>
    </xf>
    <xf numFmtId="0" fontId="62" fillId="0" borderId="11" xfId="95" quotePrefix="1" applyFont="1" applyFill="1" applyBorder="1" applyAlignment="1">
      <alignment horizontal="center" vertical="center" wrapText="1"/>
    </xf>
    <xf numFmtId="0" fontId="104" fillId="0" borderId="0" xfId="92" quotePrefix="1" applyFont="1" applyFill="1" applyAlignment="1">
      <alignment horizontal="left" vertical="center" wrapText="1"/>
    </xf>
    <xf numFmtId="0" fontId="62" fillId="0" borderId="0" xfId="102" quotePrefix="1" applyFont="1" applyFill="1" applyAlignment="1">
      <alignment horizontal="left" vertical="top" wrapText="1"/>
    </xf>
    <xf numFmtId="0" fontId="62" fillId="0" borderId="5" xfId="95" quotePrefix="1" applyFont="1" applyFill="1" applyBorder="1" applyAlignment="1">
      <alignment horizontal="center" vertical="center" wrapText="1"/>
    </xf>
    <xf numFmtId="4" fontId="62" fillId="0" borderId="9" xfId="99" applyNumberFormat="1" applyFont="1" applyFill="1" applyBorder="1" applyAlignment="1">
      <alignment horizontal="center" vertical="center" wrapText="1"/>
    </xf>
    <xf numFmtId="4" fontId="62" fillId="0" borderId="11" xfId="99" applyNumberFormat="1" applyFont="1" applyFill="1" applyBorder="1" applyAlignment="1">
      <alignment horizontal="center" vertical="center" wrapText="1"/>
    </xf>
  </cellXfs>
  <cellStyles count="1968">
    <cellStyle name="20% - Accent1" xfId="420"/>
    <cellStyle name="20% - Accent2" xfId="421"/>
    <cellStyle name="20% - Accent3" xfId="422"/>
    <cellStyle name="20% - Accent4" xfId="423"/>
    <cellStyle name="20% - Accent5" xfId="424"/>
    <cellStyle name="20% - Accent6" xfId="425"/>
    <cellStyle name="20% - Акцент1 10" xfId="426"/>
    <cellStyle name="20% - Акцент1 11" xfId="427"/>
    <cellStyle name="20% - Акцент1 12" xfId="428"/>
    <cellStyle name="20% - Акцент1 13" xfId="429"/>
    <cellStyle name="20% - Акцент1 14" xfId="430"/>
    <cellStyle name="20% - Акцент1 15" xfId="431"/>
    <cellStyle name="20% - Акцент1 16" xfId="432"/>
    <cellStyle name="20% - Акцент1 17" xfId="433"/>
    <cellStyle name="20% - Акцент1 18" xfId="434"/>
    <cellStyle name="20% - Акцент1 19" xfId="435"/>
    <cellStyle name="20% - Акцент1 2" xfId="436"/>
    <cellStyle name="20% - Акцент1 2 2" xfId="437"/>
    <cellStyle name="20% - Акцент1 2 3" xfId="438"/>
    <cellStyle name="20% - Акцент1 2 4" xfId="439"/>
    <cellStyle name="20% - Акцент1 2 5" xfId="440"/>
    <cellStyle name="20% - Акцент1 2 6" xfId="441"/>
    <cellStyle name="20% - Акцент1 2_Приложения к 571" xfId="442"/>
    <cellStyle name="20% - Акцент1 20" xfId="443"/>
    <cellStyle name="20% - Акцент1 21" xfId="444"/>
    <cellStyle name="20% - Акцент1 22" xfId="445"/>
    <cellStyle name="20% - Акцент1 23" xfId="446"/>
    <cellStyle name="20% - Акцент1 24" xfId="447"/>
    <cellStyle name="20% - Акцент1 3" xfId="448"/>
    <cellStyle name="20% - Акцент1 3 2" xfId="449"/>
    <cellStyle name="20% - Акцент1 3 3" xfId="450"/>
    <cellStyle name="20% - Акцент1 3 4" xfId="451"/>
    <cellStyle name="20% - Акцент1 3 5" xfId="452"/>
    <cellStyle name="20% - Акцент1 3 6" xfId="453"/>
    <cellStyle name="20% - Акцент1 3_Приложения к 571" xfId="454"/>
    <cellStyle name="20% - Акцент1 4" xfId="455"/>
    <cellStyle name="20% - Акцент1 5" xfId="456"/>
    <cellStyle name="20% - Акцент1 6" xfId="457"/>
    <cellStyle name="20% - Акцент1 7" xfId="458"/>
    <cellStyle name="20% - Акцент1 8" xfId="459"/>
    <cellStyle name="20% - Акцент1 9" xfId="460"/>
    <cellStyle name="20% - Акцент2 10" xfId="461"/>
    <cellStyle name="20% - Акцент2 11" xfId="462"/>
    <cellStyle name="20% - Акцент2 12" xfId="463"/>
    <cellStyle name="20% - Акцент2 13" xfId="464"/>
    <cellStyle name="20% - Акцент2 14" xfId="465"/>
    <cellStyle name="20% - Акцент2 15" xfId="466"/>
    <cellStyle name="20% - Акцент2 16" xfId="467"/>
    <cellStyle name="20% - Акцент2 17" xfId="468"/>
    <cellStyle name="20% - Акцент2 18" xfId="469"/>
    <cellStyle name="20% - Акцент2 19" xfId="470"/>
    <cellStyle name="20% - Акцент2 2" xfId="471"/>
    <cellStyle name="20% - Акцент2 2 2" xfId="472"/>
    <cellStyle name="20% - Акцент2 2 3" xfId="473"/>
    <cellStyle name="20% - Акцент2 2 4" xfId="474"/>
    <cellStyle name="20% - Акцент2 2 5" xfId="475"/>
    <cellStyle name="20% - Акцент2 2 6" xfId="476"/>
    <cellStyle name="20% - Акцент2 2_Приложения к 571" xfId="477"/>
    <cellStyle name="20% - Акцент2 20" xfId="478"/>
    <cellStyle name="20% - Акцент2 21" xfId="479"/>
    <cellStyle name="20% - Акцент2 22" xfId="480"/>
    <cellStyle name="20% - Акцент2 23" xfId="481"/>
    <cellStyle name="20% - Акцент2 24" xfId="482"/>
    <cellStyle name="20% - Акцент2 3" xfId="483"/>
    <cellStyle name="20% - Акцент2 3 2" xfId="484"/>
    <cellStyle name="20% - Акцент2 3 3" xfId="485"/>
    <cellStyle name="20% - Акцент2 3 4" xfId="486"/>
    <cellStyle name="20% - Акцент2 3 5" xfId="487"/>
    <cellStyle name="20% - Акцент2 3 6" xfId="488"/>
    <cellStyle name="20% - Акцент2 3_Приложения к 571" xfId="489"/>
    <cellStyle name="20% - Акцент2 4" xfId="490"/>
    <cellStyle name="20% - Акцент2 5" xfId="491"/>
    <cellStyle name="20% - Акцент2 6" xfId="492"/>
    <cellStyle name="20% - Акцент2 7" xfId="493"/>
    <cellStyle name="20% - Акцент2 8" xfId="494"/>
    <cellStyle name="20% - Акцент2 9" xfId="495"/>
    <cellStyle name="20% - Акцент3 10" xfId="496"/>
    <cellStyle name="20% - Акцент3 11" xfId="497"/>
    <cellStyle name="20% - Акцент3 12" xfId="498"/>
    <cellStyle name="20% - Акцент3 13" xfId="499"/>
    <cellStyle name="20% - Акцент3 14" xfId="500"/>
    <cellStyle name="20% - Акцент3 15" xfId="501"/>
    <cellStyle name="20% - Акцент3 16" xfId="502"/>
    <cellStyle name="20% - Акцент3 17" xfId="503"/>
    <cellStyle name="20% - Акцент3 18" xfId="504"/>
    <cellStyle name="20% - Акцент3 19" xfId="505"/>
    <cellStyle name="20% - Акцент3 2" xfId="506"/>
    <cellStyle name="20% - Акцент3 2 2" xfId="507"/>
    <cellStyle name="20% - Акцент3 2 3" xfId="508"/>
    <cellStyle name="20% - Акцент3 2 4" xfId="509"/>
    <cellStyle name="20% - Акцент3 2 5" xfId="510"/>
    <cellStyle name="20% - Акцент3 2 6" xfId="511"/>
    <cellStyle name="20% - Акцент3 2_Приложения к 571" xfId="512"/>
    <cellStyle name="20% - Акцент3 20" xfId="513"/>
    <cellStyle name="20% - Акцент3 21" xfId="514"/>
    <cellStyle name="20% - Акцент3 22" xfId="515"/>
    <cellStyle name="20% - Акцент3 23" xfId="516"/>
    <cellStyle name="20% - Акцент3 24" xfId="517"/>
    <cellStyle name="20% - Акцент3 3" xfId="518"/>
    <cellStyle name="20% - Акцент3 3 2" xfId="519"/>
    <cellStyle name="20% - Акцент3 3 3" xfId="520"/>
    <cellStyle name="20% - Акцент3 3 4" xfId="521"/>
    <cellStyle name="20% - Акцент3 3 5" xfId="522"/>
    <cellStyle name="20% - Акцент3 3 6" xfId="523"/>
    <cellStyle name="20% - Акцент3 3_Приложения к 571" xfId="524"/>
    <cellStyle name="20% - Акцент3 4" xfId="525"/>
    <cellStyle name="20% - Акцент3 5" xfId="526"/>
    <cellStyle name="20% - Акцент3 6" xfId="527"/>
    <cellStyle name="20% - Акцент3 7" xfId="528"/>
    <cellStyle name="20% - Акцент3 8" xfId="529"/>
    <cellStyle name="20% - Акцент3 9" xfId="530"/>
    <cellStyle name="20% - Акцент4 10" xfId="531"/>
    <cellStyle name="20% - Акцент4 11" xfId="532"/>
    <cellStyle name="20% - Акцент4 12" xfId="533"/>
    <cellStyle name="20% - Акцент4 13" xfId="534"/>
    <cellStyle name="20% - Акцент4 14" xfId="535"/>
    <cellStyle name="20% - Акцент4 15" xfId="536"/>
    <cellStyle name="20% - Акцент4 16" xfId="537"/>
    <cellStyle name="20% - Акцент4 17" xfId="538"/>
    <cellStyle name="20% - Акцент4 18" xfId="539"/>
    <cellStyle name="20% - Акцент4 19" xfId="540"/>
    <cellStyle name="20% - Акцент4 2" xfId="541"/>
    <cellStyle name="20% - Акцент4 2 2" xfId="542"/>
    <cellStyle name="20% - Акцент4 2 3" xfId="543"/>
    <cellStyle name="20% - Акцент4 2 4" xfId="544"/>
    <cellStyle name="20% - Акцент4 2 5" xfId="545"/>
    <cellStyle name="20% - Акцент4 2 6" xfId="546"/>
    <cellStyle name="20% - Акцент4 2_Приложения к 571" xfId="547"/>
    <cellStyle name="20% - Акцент4 20" xfId="548"/>
    <cellStyle name="20% - Акцент4 21" xfId="549"/>
    <cellStyle name="20% - Акцент4 22" xfId="550"/>
    <cellStyle name="20% - Акцент4 23" xfId="551"/>
    <cellStyle name="20% - Акцент4 24" xfId="552"/>
    <cellStyle name="20% - Акцент4 3" xfId="553"/>
    <cellStyle name="20% - Акцент4 3 2" xfId="554"/>
    <cellStyle name="20% - Акцент4 3 3" xfId="555"/>
    <cellStyle name="20% - Акцент4 3 4" xfId="556"/>
    <cellStyle name="20% - Акцент4 3 5" xfId="557"/>
    <cellStyle name="20% - Акцент4 3 6" xfId="558"/>
    <cellStyle name="20% - Акцент4 3_Приложения к 571" xfId="559"/>
    <cellStyle name="20% - Акцент4 4" xfId="560"/>
    <cellStyle name="20% - Акцент4 5" xfId="561"/>
    <cellStyle name="20% - Акцент4 6" xfId="562"/>
    <cellStyle name="20% - Акцент4 7" xfId="563"/>
    <cellStyle name="20% - Акцент4 8" xfId="564"/>
    <cellStyle name="20% - Акцент4 9" xfId="565"/>
    <cellStyle name="20% - Акцент5 10" xfId="566"/>
    <cellStyle name="20% - Акцент5 11" xfId="567"/>
    <cellStyle name="20% - Акцент5 12" xfId="568"/>
    <cellStyle name="20% - Акцент5 13" xfId="569"/>
    <cellStyle name="20% - Акцент5 14" xfId="570"/>
    <cellStyle name="20% - Акцент5 15" xfId="571"/>
    <cellStyle name="20% - Акцент5 16" xfId="572"/>
    <cellStyle name="20% - Акцент5 17" xfId="573"/>
    <cellStyle name="20% - Акцент5 18" xfId="574"/>
    <cellStyle name="20% - Акцент5 19" xfId="575"/>
    <cellStyle name="20% - Акцент5 2" xfId="576"/>
    <cellStyle name="20% - Акцент5 2 2" xfId="577"/>
    <cellStyle name="20% - Акцент5 2 3" xfId="578"/>
    <cellStyle name="20% - Акцент5 2 4" xfId="579"/>
    <cellStyle name="20% - Акцент5 2 5" xfId="580"/>
    <cellStyle name="20% - Акцент5 2 6" xfId="581"/>
    <cellStyle name="20% - Акцент5 2_Приложения к 571" xfId="582"/>
    <cellStyle name="20% - Акцент5 20" xfId="583"/>
    <cellStyle name="20% - Акцент5 21" xfId="584"/>
    <cellStyle name="20% - Акцент5 22" xfId="585"/>
    <cellStyle name="20% - Акцент5 23" xfId="586"/>
    <cellStyle name="20% - Акцент5 24" xfId="587"/>
    <cellStyle name="20% - Акцент5 3" xfId="588"/>
    <cellStyle name="20% - Акцент5 3 2" xfId="589"/>
    <cellStyle name="20% - Акцент5 3 3" xfId="590"/>
    <cellStyle name="20% - Акцент5 3 4" xfId="591"/>
    <cellStyle name="20% - Акцент5 3 5" xfId="592"/>
    <cellStyle name="20% - Акцент5 3 6" xfId="593"/>
    <cellStyle name="20% - Акцент5 3_Приложения к 571" xfId="594"/>
    <cellStyle name="20% - Акцент5 4" xfId="595"/>
    <cellStyle name="20% - Акцент5 5" xfId="596"/>
    <cellStyle name="20% - Акцент5 6" xfId="597"/>
    <cellStyle name="20% - Акцент5 7" xfId="598"/>
    <cellStyle name="20% - Акцент5 8" xfId="599"/>
    <cellStyle name="20% - Акцент5 9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2" xfId="612"/>
    <cellStyle name="20% - Акцент6 2 3" xfId="613"/>
    <cellStyle name="20% - Акцент6 2 4" xfId="614"/>
    <cellStyle name="20% - Акцент6 2 5" xfId="615"/>
    <cellStyle name="20% - Акцент6 2 6" xfId="616"/>
    <cellStyle name="20% - Акцент6 2_Приложения к 571" xfId="617"/>
    <cellStyle name="20% - Акцент6 20" xfId="618"/>
    <cellStyle name="20% - Акцент6 21" xfId="619"/>
    <cellStyle name="20% - Акцент6 22" xfId="620"/>
    <cellStyle name="20% - Акцент6 23" xfId="621"/>
    <cellStyle name="20% - Акцент6 24" xfId="622"/>
    <cellStyle name="20% - Акцент6 3" xfId="623"/>
    <cellStyle name="20% - Акцент6 3 2" xfId="624"/>
    <cellStyle name="20% - Акцент6 3 3" xfId="625"/>
    <cellStyle name="20% - Акцент6 3 4" xfId="626"/>
    <cellStyle name="20% - Акцент6 3 5" xfId="627"/>
    <cellStyle name="20% - Акцент6 3 6" xfId="628"/>
    <cellStyle name="20% - Акцент6 3_Приложения к 571" xfId="629"/>
    <cellStyle name="20% - Акцент6 4" xfId="630"/>
    <cellStyle name="20% - Акцент6 5" xfId="631"/>
    <cellStyle name="20% - Акцент6 6" xfId="632"/>
    <cellStyle name="20% - Акцент6 7" xfId="633"/>
    <cellStyle name="20% - Акцент6 8" xfId="634"/>
    <cellStyle name="20% - Акцент6 9" xfId="635"/>
    <cellStyle name="40% - Accent1" xfId="636"/>
    <cellStyle name="40% - Accent2" xfId="637"/>
    <cellStyle name="40% - Accent3" xfId="638"/>
    <cellStyle name="40% - Accent4" xfId="639"/>
    <cellStyle name="40% - Accent5" xfId="640"/>
    <cellStyle name="40% - Accent6" xfId="641"/>
    <cellStyle name="40% - Акцент1 10" xfId="642"/>
    <cellStyle name="40% - Акцент1 11" xfId="643"/>
    <cellStyle name="40% - Акцент1 12" xfId="644"/>
    <cellStyle name="40% - Акцент1 13" xfId="645"/>
    <cellStyle name="40% - Акцент1 14" xfId="646"/>
    <cellStyle name="40% - Акцент1 15" xfId="647"/>
    <cellStyle name="40% - Акцент1 16" xfId="648"/>
    <cellStyle name="40% - Акцент1 17" xfId="649"/>
    <cellStyle name="40% - Акцент1 18" xfId="650"/>
    <cellStyle name="40% - Акцент1 19" xfId="651"/>
    <cellStyle name="40% - Акцент1 2" xfId="652"/>
    <cellStyle name="40% - Акцент1 2 2" xfId="653"/>
    <cellStyle name="40% - Акцент1 2 3" xfId="654"/>
    <cellStyle name="40% - Акцент1 2 4" xfId="655"/>
    <cellStyle name="40% - Акцент1 2 5" xfId="656"/>
    <cellStyle name="40% - Акцент1 2 6" xfId="657"/>
    <cellStyle name="40% - Акцент1 2_Приложения к 571" xfId="658"/>
    <cellStyle name="40% - Акцент1 20" xfId="659"/>
    <cellStyle name="40% - Акцент1 21" xfId="660"/>
    <cellStyle name="40% - Акцент1 22" xfId="661"/>
    <cellStyle name="40% - Акцент1 23" xfId="662"/>
    <cellStyle name="40% - Акцент1 24" xfId="663"/>
    <cellStyle name="40% - Акцент1 3" xfId="664"/>
    <cellStyle name="40% - Акцент1 3 2" xfId="665"/>
    <cellStyle name="40% - Акцент1 3 3" xfId="666"/>
    <cellStyle name="40% - Акцент1 3 4" xfId="667"/>
    <cellStyle name="40% - Акцент1 3 5" xfId="668"/>
    <cellStyle name="40% - Акцент1 3 6" xfId="669"/>
    <cellStyle name="40% - Акцент1 3_Приложения к 571" xfId="670"/>
    <cellStyle name="40% - Акцент1 4" xfId="671"/>
    <cellStyle name="40% - Акцент1 5" xfId="672"/>
    <cellStyle name="40% - Акцент1 6" xfId="673"/>
    <cellStyle name="40% - Акцент1 7" xfId="674"/>
    <cellStyle name="40% - Акцент1 8" xfId="675"/>
    <cellStyle name="40% - Акцент1 9" xfId="676"/>
    <cellStyle name="40% - Акцент2 10" xfId="677"/>
    <cellStyle name="40% - Акцент2 11" xfId="678"/>
    <cellStyle name="40% - Акцент2 12" xfId="679"/>
    <cellStyle name="40% - Акцент2 13" xfId="680"/>
    <cellStyle name="40% - Акцент2 14" xfId="681"/>
    <cellStyle name="40% - Акцент2 15" xfId="682"/>
    <cellStyle name="40% - Акцент2 16" xfId="683"/>
    <cellStyle name="40% - Акцент2 17" xfId="684"/>
    <cellStyle name="40% - Акцент2 18" xfId="685"/>
    <cellStyle name="40% - Акцент2 19" xfId="686"/>
    <cellStyle name="40% - Акцент2 2" xfId="687"/>
    <cellStyle name="40% - Акцент2 2 2" xfId="688"/>
    <cellStyle name="40% - Акцент2 2 3" xfId="689"/>
    <cellStyle name="40% - Акцент2 2 4" xfId="690"/>
    <cellStyle name="40% - Акцент2 2 5" xfId="691"/>
    <cellStyle name="40% - Акцент2 2 6" xfId="692"/>
    <cellStyle name="40% - Акцент2 2_Приложения к 571" xfId="693"/>
    <cellStyle name="40% - Акцент2 20" xfId="694"/>
    <cellStyle name="40% - Акцент2 21" xfId="695"/>
    <cellStyle name="40% - Акцент2 22" xfId="696"/>
    <cellStyle name="40% - Акцент2 23" xfId="697"/>
    <cellStyle name="40% - Акцент2 24" xfId="698"/>
    <cellStyle name="40% - Акцент2 3" xfId="699"/>
    <cellStyle name="40% - Акцент2 3 2" xfId="700"/>
    <cellStyle name="40% - Акцент2 3 3" xfId="701"/>
    <cellStyle name="40% - Акцент2 3 4" xfId="702"/>
    <cellStyle name="40% - Акцент2 3 5" xfId="703"/>
    <cellStyle name="40% - Акцент2 3 6" xfId="704"/>
    <cellStyle name="40% - Акцент2 3_Приложения к 571" xfId="705"/>
    <cellStyle name="40% - Акцент2 4" xfId="706"/>
    <cellStyle name="40% - Акцент2 5" xfId="707"/>
    <cellStyle name="40% - Акцент2 6" xfId="708"/>
    <cellStyle name="40% - Акцент2 7" xfId="709"/>
    <cellStyle name="40% - Акцент2 8" xfId="710"/>
    <cellStyle name="40% - Акцент2 9" xfId="711"/>
    <cellStyle name="40% - Акцент3 10" xfId="712"/>
    <cellStyle name="40% - Акцент3 11" xfId="713"/>
    <cellStyle name="40% - Акцент3 12" xfId="714"/>
    <cellStyle name="40% - Акцент3 13" xfId="715"/>
    <cellStyle name="40% - Акцент3 14" xfId="716"/>
    <cellStyle name="40% - Акцент3 15" xfId="717"/>
    <cellStyle name="40% - Акцент3 16" xfId="718"/>
    <cellStyle name="40% - Акцент3 17" xfId="719"/>
    <cellStyle name="40% - Акцент3 18" xfId="720"/>
    <cellStyle name="40% - Акцент3 19" xfId="721"/>
    <cellStyle name="40% - Акцент3 2" xfId="722"/>
    <cellStyle name="40% - Акцент3 2 2" xfId="723"/>
    <cellStyle name="40% - Акцент3 2 3" xfId="724"/>
    <cellStyle name="40% - Акцент3 2 4" xfId="725"/>
    <cellStyle name="40% - Акцент3 2 5" xfId="726"/>
    <cellStyle name="40% - Акцент3 2 6" xfId="727"/>
    <cellStyle name="40% - Акцент3 2_Приложения к 571" xfId="728"/>
    <cellStyle name="40% - Акцент3 20" xfId="729"/>
    <cellStyle name="40% - Акцент3 21" xfId="730"/>
    <cellStyle name="40% - Акцент3 22" xfId="731"/>
    <cellStyle name="40% - Акцент3 23" xfId="732"/>
    <cellStyle name="40% - Акцент3 24" xfId="733"/>
    <cellStyle name="40% - Акцент3 3" xfId="734"/>
    <cellStyle name="40% - Акцент3 3 2" xfId="735"/>
    <cellStyle name="40% - Акцент3 3 3" xfId="736"/>
    <cellStyle name="40% - Акцент3 3 4" xfId="737"/>
    <cellStyle name="40% - Акцент3 3 5" xfId="738"/>
    <cellStyle name="40% - Акцент3 3 6" xfId="739"/>
    <cellStyle name="40% - Акцент3 3_Приложения к 571" xfId="740"/>
    <cellStyle name="40% - Акцент3 4" xfId="741"/>
    <cellStyle name="40% - Акцент3 5" xfId="742"/>
    <cellStyle name="40% - Акцент3 6" xfId="743"/>
    <cellStyle name="40% - Акцент3 7" xfId="744"/>
    <cellStyle name="40% - Акцент3 8" xfId="745"/>
    <cellStyle name="40% - Акцент3 9" xfId="746"/>
    <cellStyle name="40% - Акцент4 10" xfId="747"/>
    <cellStyle name="40% - Акцент4 11" xfId="748"/>
    <cellStyle name="40% - Акцент4 12" xfId="749"/>
    <cellStyle name="40% - Акцент4 13" xfId="750"/>
    <cellStyle name="40% - Акцент4 14" xfId="751"/>
    <cellStyle name="40% - Акцент4 15" xfId="752"/>
    <cellStyle name="40% - Акцент4 16" xfId="753"/>
    <cellStyle name="40% - Акцент4 17" xfId="754"/>
    <cellStyle name="40% - Акцент4 18" xfId="755"/>
    <cellStyle name="40% - Акцент4 19" xfId="756"/>
    <cellStyle name="40% - Акцент4 2" xfId="757"/>
    <cellStyle name="40% - Акцент4 2 2" xfId="758"/>
    <cellStyle name="40% - Акцент4 2 3" xfId="759"/>
    <cellStyle name="40% - Акцент4 2 4" xfId="760"/>
    <cellStyle name="40% - Акцент4 2 5" xfId="761"/>
    <cellStyle name="40% - Акцент4 2 6" xfId="762"/>
    <cellStyle name="40% - Акцент4 2_Приложения к 571" xfId="763"/>
    <cellStyle name="40% - Акцент4 20" xfId="764"/>
    <cellStyle name="40% - Акцент4 21" xfId="765"/>
    <cellStyle name="40% - Акцент4 22" xfId="766"/>
    <cellStyle name="40% - Акцент4 23" xfId="767"/>
    <cellStyle name="40% - Акцент4 24" xfId="768"/>
    <cellStyle name="40% - Акцент4 3" xfId="769"/>
    <cellStyle name="40% - Акцент4 3 2" xfId="770"/>
    <cellStyle name="40% - Акцент4 3 3" xfId="771"/>
    <cellStyle name="40% - Акцент4 3 4" xfId="772"/>
    <cellStyle name="40% - Акцент4 3 5" xfId="773"/>
    <cellStyle name="40% - Акцент4 3 6" xfId="774"/>
    <cellStyle name="40% - Акцент4 3_Приложения к 571" xfId="775"/>
    <cellStyle name="40% - Акцент4 4" xfId="776"/>
    <cellStyle name="40% - Акцент4 5" xfId="777"/>
    <cellStyle name="40% - Акцент4 6" xfId="778"/>
    <cellStyle name="40% - Акцент4 7" xfId="779"/>
    <cellStyle name="40% - Акцент4 8" xfId="780"/>
    <cellStyle name="40% - Акцент4 9" xfId="781"/>
    <cellStyle name="40% - Акцент5 10" xfId="782"/>
    <cellStyle name="40% - Акцент5 11" xfId="783"/>
    <cellStyle name="40% - Акцент5 12" xfId="784"/>
    <cellStyle name="40% - Акцент5 13" xfId="785"/>
    <cellStyle name="40% - Акцент5 14" xfId="786"/>
    <cellStyle name="40% - Акцент5 15" xfId="787"/>
    <cellStyle name="40% - Акцент5 16" xfId="788"/>
    <cellStyle name="40% - Акцент5 17" xfId="789"/>
    <cellStyle name="40% - Акцент5 18" xfId="790"/>
    <cellStyle name="40% - Акцент5 19" xfId="791"/>
    <cellStyle name="40% - Акцент5 2" xfId="792"/>
    <cellStyle name="40% - Акцент5 2 2" xfId="793"/>
    <cellStyle name="40% - Акцент5 2 3" xfId="794"/>
    <cellStyle name="40% - Акцент5 2 4" xfId="795"/>
    <cellStyle name="40% - Акцент5 2 5" xfId="796"/>
    <cellStyle name="40% - Акцент5 2 6" xfId="797"/>
    <cellStyle name="40% - Акцент5 2_Приложения к 571" xfId="798"/>
    <cellStyle name="40% - Акцент5 20" xfId="799"/>
    <cellStyle name="40% - Акцент5 21" xfId="800"/>
    <cellStyle name="40% - Акцент5 22" xfId="801"/>
    <cellStyle name="40% - Акцент5 23" xfId="802"/>
    <cellStyle name="40% - Акцент5 24" xfId="803"/>
    <cellStyle name="40% - Акцент5 3" xfId="804"/>
    <cellStyle name="40% - Акцент5 3 2" xfId="805"/>
    <cellStyle name="40% - Акцент5 3 3" xfId="806"/>
    <cellStyle name="40% - Акцент5 3 4" xfId="807"/>
    <cellStyle name="40% - Акцент5 3 5" xfId="808"/>
    <cellStyle name="40% - Акцент5 3 6" xfId="809"/>
    <cellStyle name="40% - Акцент5 3_Приложения к 571" xfId="810"/>
    <cellStyle name="40% - Акцент5 4" xfId="811"/>
    <cellStyle name="40% - Акцент5 5" xfId="812"/>
    <cellStyle name="40% - Акцент5 6" xfId="813"/>
    <cellStyle name="40% - Акцент5 7" xfId="814"/>
    <cellStyle name="40% - Акцент5 8" xfId="815"/>
    <cellStyle name="40% - Акцент5 9" xfId="816"/>
    <cellStyle name="40% - Акцент6 10" xfId="817"/>
    <cellStyle name="40% - Акцент6 11" xfId="818"/>
    <cellStyle name="40% - Акцент6 12" xfId="819"/>
    <cellStyle name="40% - Акцент6 13" xfId="820"/>
    <cellStyle name="40% - Акцент6 14" xfId="821"/>
    <cellStyle name="40% - Акцент6 15" xfId="822"/>
    <cellStyle name="40% - Акцент6 16" xfId="823"/>
    <cellStyle name="40% - Акцент6 17" xfId="824"/>
    <cellStyle name="40% - Акцент6 18" xfId="825"/>
    <cellStyle name="40% - Акцент6 19" xfId="826"/>
    <cellStyle name="40% - Акцент6 2" xfId="827"/>
    <cellStyle name="40% - Акцент6 2 2" xfId="828"/>
    <cellStyle name="40% - Акцент6 2 3" xfId="829"/>
    <cellStyle name="40% - Акцент6 2 4" xfId="830"/>
    <cellStyle name="40% - Акцент6 2 5" xfId="831"/>
    <cellStyle name="40% - Акцент6 2 6" xfId="832"/>
    <cellStyle name="40% - Акцент6 2_Приложения к 571" xfId="833"/>
    <cellStyle name="40% - Акцент6 20" xfId="834"/>
    <cellStyle name="40% - Акцент6 21" xfId="835"/>
    <cellStyle name="40% - Акцент6 22" xfId="836"/>
    <cellStyle name="40% - Акцент6 23" xfId="837"/>
    <cellStyle name="40% - Акцент6 24" xfId="838"/>
    <cellStyle name="40% - Акцент6 3" xfId="839"/>
    <cellStyle name="40% - Акцент6 3 2" xfId="840"/>
    <cellStyle name="40% - Акцент6 3 3" xfId="841"/>
    <cellStyle name="40% - Акцент6 3 4" xfId="842"/>
    <cellStyle name="40% - Акцент6 3 5" xfId="843"/>
    <cellStyle name="40% - Акцент6 3 6" xfId="844"/>
    <cellStyle name="40% - Акцент6 3_Приложения к 571" xfId="845"/>
    <cellStyle name="40% - Акцент6 4" xfId="846"/>
    <cellStyle name="40% - Акцент6 5" xfId="847"/>
    <cellStyle name="40% - Акцент6 6" xfId="848"/>
    <cellStyle name="40% - Акцент6 7" xfId="849"/>
    <cellStyle name="40% - Акцент6 8" xfId="850"/>
    <cellStyle name="40% - Акцент6 9" xfId="851"/>
    <cellStyle name="60% - Accent1" xfId="852"/>
    <cellStyle name="60% - Accent2" xfId="853"/>
    <cellStyle name="60% - Accent3" xfId="854"/>
    <cellStyle name="60% - Accent4" xfId="855"/>
    <cellStyle name="60% - Accent5" xfId="856"/>
    <cellStyle name="60% - Accent6" xfId="857"/>
    <cellStyle name="60% - Акцент1 10" xfId="858"/>
    <cellStyle name="60% - Акцент1 11" xfId="859"/>
    <cellStyle name="60% - Акцент1 12" xfId="860"/>
    <cellStyle name="60% - Акцент1 13" xfId="861"/>
    <cellStyle name="60% - Акцент1 14" xfId="862"/>
    <cellStyle name="60% - Акцент1 15" xfId="863"/>
    <cellStyle name="60% - Акцент1 16" xfId="864"/>
    <cellStyle name="60% - Акцент1 17" xfId="865"/>
    <cellStyle name="60% - Акцент1 18" xfId="866"/>
    <cellStyle name="60% - Акцент1 19" xfId="867"/>
    <cellStyle name="60% - Акцент1 2" xfId="868"/>
    <cellStyle name="60% - Акцент1 2 2" xfId="869"/>
    <cellStyle name="60% - Акцент1 2 3" xfId="870"/>
    <cellStyle name="60% - Акцент1 2 4" xfId="871"/>
    <cellStyle name="60% - Акцент1 2 5" xfId="872"/>
    <cellStyle name="60% - Акцент1 2 6" xfId="873"/>
    <cellStyle name="60% - Акцент1 20" xfId="874"/>
    <cellStyle name="60% - Акцент1 21" xfId="875"/>
    <cellStyle name="60% - Акцент1 22" xfId="876"/>
    <cellStyle name="60% - Акцент1 23" xfId="877"/>
    <cellStyle name="60% - Акцент1 24" xfId="878"/>
    <cellStyle name="60% - Акцент1 3" xfId="879"/>
    <cellStyle name="60% - Акцент1 3 2" xfId="880"/>
    <cellStyle name="60% - Акцент1 3 3" xfId="881"/>
    <cellStyle name="60% - Акцент1 3 4" xfId="882"/>
    <cellStyle name="60% - Акцент1 3 5" xfId="883"/>
    <cellStyle name="60% - Акцент1 3 6" xfId="884"/>
    <cellStyle name="60% - Акцент1 4" xfId="885"/>
    <cellStyle name="60% - Акцент1 5" xfId="886"/>
    <cellStyle name="60% - Акцент1 6" xfId="887"/>
    <cellStyle name="60% - Акцент1 7" xfId="888"/>
    <cellStyle name="60% - Акцент1 8" xfId="889"/>
    <cellStyle name="60% - Акцент1 9" xfId="890"/>
    <cellStyle name="60% - Акцент2 10" xfId="891"/>
    <cellStyle name="60% - Акцент2 11" xfId="892"/>
    <cellStyle name="60% - Акцент2 12" xfId="893"/>
    <cellStyle name="60% - Акцент2 13" xfId="894"/>
    <cellStyle name="60% - Акцент2 14" xfId="895"/>
    <cellStyle name="60% - Акцент2 15" xfId="896"/>
    <cellStyle name="60% - Акцент2 16" xfId="897"/>
    <cellStyle name="60% - Акцент2 17" xfId="898"/>
    <cellStyle name="60% - Акцент2 18" xfId="899"/>
    <cellStyle name="60% - Акцент2 19" xfId="900"/>
    <cellStyle name="60% - Акцент2 2" xfId="901"/>
    <cellStyle name="60% - Акцент2 2 2" xfId="902"/>
    <cellStyle name="60% - Акцент2 2 3" xfId="903"/>
    <cellStyle name="60% - Акцент2 2 4" xfId="904"/>
    <cellStyle name="60% - Акцент2 2 5" xfId="905"/>
    <cellStyle name="60% - Акцент2 2 6" xfId="906"/>
    <cellStyle name="60% - Акцент2 20" xfId="907"/>
    <cellStyle name="60% - Акцент2 21" xfId="908"/>
    <cellStyle name="60% - Акцент2 22" xfId="909"/>
    <cellStyle name="60% - Акцент2 23" xfId="910"/>
    <cellStyle name="60% - Акцент2 24" xfId="911"/>
    <cellStyle name="60% - Акцент2 3" xfId="912"/>
    <cellStyle name="60% - Акцент2 3 2" xfId="913"/>
    <cellStyle name="60% - Акцент2 3 3" xfId="914"/>
    <cellStyle name="60% - Акцент2 3 4" xfId="915"/>
    <cellStyle name="60% - Акцент2 3 5" xfId="916"/>
    <cellStyle name="60% - Акцент2 3 6" xfId="917"/>
    <cellStyle name="60% - Акцент2 4" xfId="918"/>
    <cellStyle name="60% - Акцент2 5" xfId="919"/>
    <cellStyle name="60% - Акцент2 6" xfId="920"/>
    <cellStyle name="60% - Акцент2 7" xfId="921"/>
    <cellStyle name="60% - Акцент2 8" xfId="922"/>
    <cellStyle name="60% - Акцент2 9" xfId="923"/>
    <cellStyle name="60% - Акцент3 10" xfId="924"/>
    <cellStyle name="60% - Акцент3 11" xfId="925"/>
    <cellStyle name="60% - Акцент3 12" xfId="926"/>
    <cellStyle name="60% - Акцент3 13" xfId="927"/>
    <cellStyle name="60% - Акцент3 14" xfId="928"/>
    <cellStyle name="60% - Акцент3 15" xfId="929"/>
    <cellStyle name="60% - Акцент3 16" xfId="930"/>
    <cellStyle name="60% - Акцент3 17" xfId="931"/>
    <cellStyle name="60% - Акцент3 18" xfId="932"/>
    <cellStyle name="60% - Акцент3 19" xfId="933"/>
    <cellStyle name="60% - Акцент3 2" xfId="934"/>
    <cellStyle name="60% - Акцент3 2 2" xfId="935"/>
    <cellStyle name="60% - Акцент3 2 3" xfId="936"/>
    <cellStyle name="60% - Акцент3 2 4" xfId="937"/>
    <cellStyle name="60% - Акцент3 2 5" xfId="938"/>
    <cellStyle name="60% - Акцент3 2 6" xfId="939"/>
    <cellStyle name="60% - Акцент3 20" xfId="940"/>
    <cellStyle name="60% - Акцент3 21" xfId="941"/>
    <cellStyle name="60% - Акцент3 22" xfId="942"/>
    <cellStyle name="60% - Акцент3 23" xfId="943"/>
    <cellStyle name="60% - Акцент3 24" xfId="944"/>
    <cellStyle name="60% - Акцент3 3" xfId="945"/>
    <cellStyle name="60% - Акцент3 3 2" xfId="946"/>
    <cellStyle name="60% - Акцент3 3 3" xfId="947"/>
    <cellStyle name="60% - Акцент3 3 4" xfId="948"/>
    <cellStyle name="60% - Акцент3 3 5" xfId="949"/>
    <cellStyle name="60% - Акцент3 3 6" xfId="950"/>
    <cellStyle name="60% - Акцент3 4" xfId="951"/>
    <cellStyle name="60% - Акцент3 5" xfId="952"/>
    <cellStyle name="60% - Акцент3 6" xfId="953"/>
    <cellStyle name="60% - Акцент3 7" xfId="954"/>
    <cellStyle name="60% - Акцент3 8" xfId="955"/>
    <cellStyle name="60% - Акцент3 9" xfId="956"/>
    <cellStyle name="60% - Акцент4 10" xfId="957"/>
    <cellStyle name="60% - Акцент4 11" xfId="958"/>
    <cellStyle name="60% - Акцент4 12" xfId="959"/>
    <cellStyle name="60% - Акцент4 13" xfId="960"/>
    <cellStyle name="60% - Акцент4 14" xfId="961"/>
    <cellStyle name="60% - Акцент4 15" xfId="962"/>
    <cellStyle name="60% - Акцент4 16" xfId="963"/>
    <cellStyle name="60% - Акцент4 17" xfId="964"/>
    <cellStyle name="60% - Акцент4 18" xfId="965"/>
    <cellStyle name="60% - Акцент4 19" xfId="966"/>
    <cellStyle name="60% - Акцент4 2" xfId="967"/>
    <cellStyle name="60% - Акцент4 2 2" xfId="968"/>
    <cellStyle name="60% - Акцент4 2 3" xfId="969"/>
    <cellStyle name="60% - Акцент4 2 4" xfId="970"/>
    <cellStyle name="60% - Акцент4 2 5" xfId="971"/>
    <cellStyle name="60% - Акцент4 2 6" xfId="972"/>
    <cellStyle name="60% - Акцент4 20" xfId="973"/>
    <cellStyle name="60% - Акцент4 21" xfId="974"/>
    <cellStyle name="60% - Акцент4 22" xfId="975"/>
    <cellStyle name="60% - Акцент4 23" xfId="976"/>
    <cellStyle name="60% - Акцент4 24" xfId="977"/>
    <cellStyle name="60% - Акцент4 3" xfId="978"/>
    <cellStyle name="60% - Акцент4 3 2" xfId="979"/>
    <cellStyle name="60% - Акцент4 3 3" xfId="980"/>
    <cellStyle name="60% - Акцент4 3 4" xfId="981"/>
    <cellStyle name="60% - Акцент4 3 5" xfId="982"/>
    <cellStyle name="60% - Акцент4 3 6" xfId="983"/>
    <cellStyle name="60% - Акцент4 4" xfId="984"/>
    <cellStyle name="60% - Акцент4 5" xfId="985"/>
    <cellStyle name="60% - Акцент4 6" xfId="986"/>
    <cellStyle name="60% - Акцент4 7" xfId="987"/>
    <cellStyle name="60% - Акцент4 8" xfId="988"/>
    <cellStyle name="60% - Акцент4 9" xfId="989"/>
    <cellStyle name="60% - Акцент5 10" xfId="990"/>
    <cellStyle name="60% - Акцент5 11" xfId="991"/>
    <cellStyle name="60% - Акцент5 12" xfId="992"/>
    <cellStyle name="60% - Акцент5 13" xfId="993"/>
    <cellStyle name="60% - Акцент5 14" xfId="994"/>
    <cellStyle name="60% - Акцент5 15" xfId="995"/>
    <cellStyle name="60% - Акцент5 16" xfId="996"/>
    <cellStyle name="60% - Акцент5 17" xfId="997"/>
    <cellStyle name="60% - Акцент5 18" xfId="998"/>
    <cellStyle name="60% - Акцент5 19" xfId="999"/>
    <cellStyle name="60% - Акцент5 2" xfId="1000"/>
    <cellStyle name="60% - Акцент5 2 2" xfId="1001"/>
    <cellStyle name="60% - Акцент5 2 3" xfId="1002"/>
    <cellStyle name="60% - Акцент5 2 4" xfId="1003"/>
    <cellStyle name="60% - Акцент5 2 5" xfId="1004"/>
    <cellStyle name="60% - Акцент5 2 6" xfId="1005"/>
    <cellStyle name="60% - Акцент5 20" xfId="1006"/>
    <cellStyle name="60% - Акцент5 21" xfId="1007"/>
    <cellStyle name="60% - Акцент5 22" xfId="1008"/>
    <cellStyle name="60% - Акцент5 23" xfId="1009"/>
    <cellStyle name="60% - Акцент5 24" xfId="1010"/>
    <cellStyle name="60% - Акцент5 3" xfId="1011"/>
    <cellStyle name="60% - Акцент5 3 2" xfId="1012"/>
    <cellStyle name="60% - Акцент5 3 3" xfId="1013"/>
    <cellStyle name="60% - Акцент5 3 4" xfId="1014"/>
    <cellStyle name="60% - Акцент5 3 5" xfId="1015"/>
    <cellStyle name="60% - Акцент5 3 6" xfId="1016"/>
    <cellStyle name="60% - Акцент5 4" xfId="1017"/>
    <cellStyle name="60% - Акцент5 5" xfId="1018"/>
    <cellStyle name="60% - Акцент5 6" xfId="1019"/>
    <cellStyle name="60% - Акцент5 7" xfId="1020"/>
    <cellStyle name="60% - Акцент5 8" xfId="1021"/>
    <cellStyle name="60% - Акцент5 9" xfId="1022"/>
    <cellStyle name="60% - Акцент6 10" xfId="1023"/>
    <cellStyle name="60% - Акцент6 11" xfId="1024"/>
    <cellStyle name="60% - Акцент6 12" xfId="1025"/>
    <cellStyle name="60% - Акцент6 13" xfId="1026"/>
    <cellStyle name="60% - Акцент6 14" xfId="1027"/>
    <cellStyle name="60% - Акцент6 15" xfId="1028"/>
    <cellStyle name="60% - Акцент6 16" xfId="1029"/>
    <cellStyle name="60% - Акцент6 17" xfId="1030"/>
    <cellStyle name="60% - Акцент6 18" xfId="1031"/>
    <cellStyle name="60% - Акцент6 19" xfId="1032"/>
    <cellStyle name="60% - Акцент6 2" xfId="1033"/>
    <cellStyle name="60% - Акцент6 2 2" xfId="1034"/>
    <cellStyle name="60% - Акцент6 2 3" xfId="1035"/>
    <cellStyle name="60% - Акцент6 2 4" xfId="1036"/>
    <cellStyle name="60% - Акцент6 2 5" xfId="1037"/>
    <cellStyle name="60% - Акцент6 2 6" xfId="1038"/>
    <cellStyle name="60% - Акцент6 20" xfId="1039"/>
    <cellStyle name="60% - Акцент6 21" xfId="1040"/>
    <cellStyle name="60% - Акцент6 22" xfId="1041"/>
    <cellStyle name="60% - Акцент6 23" xfId="1042"/>
    <cellStyle name="60% - Акцент6 24" xfId="1043"/>
    <cellStyle name="60% - Акцент6 3" xfId="1044"/>
    <cellStyle name="60% - Акцент6 3 2" xfId="1045"/>
    <cellStyle name="60% - Акцент6 3 3" xfId="1046"/>
    <cellStyle name="60% - Акцент6 3 4" xfId="1047"/>
    <cellStyle name="60% - Акцент6 3 5" xfId="1048"/>
    <cellStyle name="60% - Акцент6 3 6" xfId="1049"/>
    <cellStyle name="60% - Акцент6 4" xfId="1050"/>
    <cellStyle name="60% - Акцент6 5" xfId="1051"/>
    <cellStyle name="60% - Акцент6 6" xfId="1052"/>
    <cellStyle name="60% - Акцент6 7" xfId="1053"/>
    <cellStyle name="60% - Акцент6 8" xfId="1054"/>
    <cellStyle name="60% - Акцент6 9" xfId="1055"/>
    <cellStyle name="Accent1" xfId="1056"/>
    <cellStyle name="Accent2" xfId="1057"/>
    <cellStyle name="Accent3" xfId="1058"/>
    <cellStyle name="Accent4" xfId="1059"/>
    <cellStyle name="Accent5" xfId="1060"/>
    <cellStyle name="Accent6" xfId="1061"/>
    <cellStyle name="Bad" xfId="1062"/>
    <cellStyle name="Calculation" xfId="1063"/>
    <cellStyle name="Check Cell" xfId="1064"/>
    <cellStyle name="Explanatory Text" xfId="1065"/>
    <cellStyle name="Good" xfId="1066"/>
    <cellStyle name="Heading 1" xfId="1067"/>
    <cellStyle name="Heading 2" xfId="1068"/>
    <cellStyle name="Heading 3" xfId="1069"/>
    <cellStyle name="Heading 4" xfId="1070"/>
    <cellStyle name="Input" xfId="1071"/>
    <cellStyle name="Linked Cell" xfId="1072"/>
    <cellStyle name="Neutral" xfId="1073"/>
    <cellStyle name="normal" xfId="1074"/>
    <cellStyle name="Note" xfId="1075"/>
    <cellStyle name="Output" xfId="1076"/>
    <cellStyle name="S0" xfId="8"/>
    <cellStyle name="S0 10" xfId="131"/>
    <cellStyle name="S0 11" xfId="1077"/>
    <cellStyle name="S0 2" xfId="9"/>
    <cellStyle name="S0 2 2" xfId="5"/>
    <cellStyle name="S0 2 2 2" xfId="70"/>
    <cellStyle name="S0 2 3" xfId="71"/>
    <cellStyle name="S0 2_Сметы 1 этап" xfId="16"/>
    <cellStyle name="S0 3" xfId="17"/>
    <cellStyle name="S0 3 2" xfId="72"/>
    <cellStyle name="S0 4" xfId="18"/>
    <cellStyle name="S0 4 2" xfId="73"/>
    <cellStyle name="S0 5" xfId="7"/>
    <cellStyle name="S0 6" xfId="85"/>
    <cellStyle name="S0 7" xfId="112"/>
    <cellStyle name="S0 7 2" xfId="161"/>
    <cellStyle name="S0 8" xfId="116"/>
    <cellStyle name="S0 8 2" xfId="162"/>
    <cellStyle name="S0 9" xfId="130"/>
    <cellStyle name="S0_Сметы 1 этап" xfId="19"/>
    <cellStyle name="S1" xfId="10"/>
    <cellStyle name="S1 2" xfId="20"/>
    <cellStyle name="S1 3" xfId="21"/>
    <cellStyle name="S1 3 2" xfId="74"/>
    <cellStyle name="S1 4" xfId="22"/>
    <cellStyle name="S1 4 2" xfId="75"/>
    <cellStyle name="S1 5" xfId="76"/>
    <cellStyle name="S1 6" xfId="86"/>
    <cellStyle name="S1_Сметы 1 этап" xfId="23"/>
    <cellStyle name="S10" xfId="24"/>
    <cellStyle name="S10 2" xfId="25"/>
    <cellStyle name="S10 3" xfId="26"/>
    <cellStyle name="S10 4" xfId="77"/>
    <cellStyle name="S10 5" xfId="95"/>
    <cellStyle name="S10 6" xfId="142"/>
    <cellStyle name="S10_Сметы 1 этап" xfId="27"/>
    <cellStyle name="S11" xfId="28"/>
    <cellStyle name="S11 2" xfId="29"/>
    <cellStyle name="S11 3" xfId="96"/>
    <cellStyle name="S11 4" xfId="144"/>
    <cellStyle name="S12" xfId="30"/>
    <cellStyle name="S12 2" xfId="31"/>
    <cellStyle name="S12 3" xfId="97"/>
    <cellStyle name="S12 4" xfId="106"/>
    <cellStyle name="S13" xfId="32"/>
    <cellStyle name="S13 2" xfId="105"/>
    <cellStyle name="S13 3" xfId="145"/>
    <cellStyle name="S13 3 2" xfId="163"/>
    <cellStyle name="S13 4" xfId="1078"/>
    <cellStyle name="S14" xfId="33"/>
    <cellStyle name="S14 2" xfId="103"/>
    <cellStyle name="S14 3" xfId="164"/>
    <cellStyle name="S14 4" xfId="1079"/>
    <cellStyle name="S15" xfId="34"/>
    <cellStyle name="S15 2" xfId="104"/>
    <cellStyle name="S15 3" xfId="1080"/>
    <cellStyle name="S16" xfId="35"/>
    <cellStyle name="S16 2" xfId="1081"/>
    <cellStyle name="S17" xfId="36"/>
    <cellStyle name="S17 2" xfId="1082"/>
    <cellStyle name="S18" xfId="37"/>
    <cellStyle name="S18 2" xfId="1083"/>
    <cellStyle name="S19" xfId="38"/>
    <cellStyle name="S19 2" xfId="1084"/>
    <cellStyle name="S2" xfId="11"/>
    <cellStyle name="S2 2" xfId="39"/>
    <cellStyle name="S2 2 2" xfId="1948"/>
    <cellStyle name="S2 3" xfId="40"/>
    <cellStyle name="S2 3 2" xfId="78"/>
    <cellStyle name="S2 4" xfId="6"/>
    <cellStyle name="S2 4 2" xfId="79"/>
    <cellStyle name="S2 5" xfId="41"/>
    <cellStyle name="S2 5 2" xfId="1086"/>
    <cellStyle name="S2 5 3" xfId="1085"/>
    <cellStyle name="S2 6" xfId="87"/>
    <cellStyle name="S2 7" xfId="135"/>
    <cellStyle name="S2_Сметы 1 этап" xfId="42"/>
    <cellStyle name="S20" xfId="43"/>
    <cellStyle name="S20 2" xfId="1087"/>
    <cellStyle name="S21" xfId="44"/>
    <cellStyle name="S21 2" xfId="1088"/>
    <cellStyle name="S22" xfId="45"/>
    <cellStyle name="S3" xfId="46"/>
    <cellStyle name="S3 2" xfId="88"/>
    <cellStyle name="S3 2 2" xfId="113"/>
    <cellStyle name="S3 2 2 2" xfId="1946"/>
    <cellStyle name="S3 3" xfId="109"/>
    <cellStyle name="S3 4" xfId="136"/>
    <cellStyle name="S4" xfId="47"/>
    <cellStyle name="S4 2" xfId="48"/>
    <cellStyle name="S4 3" xfId="89"/>
    <cellStyle name="S4 4" xfId="108"/>
    <cellStyle name="S4 5" xfId="137"/>
    <cellStyle name="S5" xfId="49"/>
    <cellStyle name="S5 2" xfId="50"/>
    <cellStyle name="S5 3" xfId="90"/>
    <cellStyle name="S5 4" xfId="107"/>
    <cellStyle name="S5 5" xfId="138"/>
    <cellStyle name="S6" xfId="51"/>
    <cellStyle name="S6 2" xfId="52"/>
    <cellStyle name="S6 2 2" xfId="1945"/>
    <cellStyle name="S6 3" xfId="91"/>
    <cellStyle name="S6 4" xfId="102"/>
    <cellStyle name="S6 5" xfId="139"/>
    <cellStyle name="S7" xfId="53"/>
    <cellStyle name="S7 2" xfId="54"/>
    <cellStyle name="S7 2 2" xfId="1947"/>
    <cellStyle name="S7 3" xfId="92"/>
    <cellStyle name="S7 4" xfId="140"/>
    <cellStyle name="S8" xfId="55"/>
    <cellStyle name="S8 2" xfId="56"/>
    <cellStyle name="S8 3" xfId="93"/>
    <cellStyle name="S8 4" xfId="141"/>
    <cellStyle name="S9" xfId="57"/>
    <cellStyle name="S9 2" xfId="58"/>
    <cellStyle name="S9 3" xfId="59"/>
    <cellStyle name="S9 4" xfId="80"/>
    <cellStyle name="S9 5" xfId="94"/>
    <cellStyle name="S9 6" xfId="143"/>
    <cellStyle name="S9_Сметы 1 этап" xfId="60"/>
    <cellStyle name="Title" xfId="1089"/>
    <cellStyle name="Total" xfId="1090"/>
    <cellStyle name="Warning Text" xfId="1091"/>
    <cellStyle name="Акцент1 10" xfId="1092"/>
    <cellStyle name="Акцент1 11" xfId="1093"/>
    <cellStyle name="Акцент1 12" xfId="1094"/>
    <cellStyle name="Акцент1 13" xfId="1095"/>
    <cellStyle name="Акцент1 14" xfId="1096"/>
    <cellStyle name="Акцент1 15" xfId="1097"/>
    <cellStyle name="Акцент1 16" xfId="1098"/>
    <cellStyle name="Акцент1 17" xfId="1099"/>
    <cellStyle name="Акцент1 18" xfId="1100"/>
    <cellStyle name="Акцент1 19" xfId="1101"/>
    <cellStyle name="Акцент1 2" xfId="1102"/>
    <cellStyle name="Акцент1 2 2" xfId="1103"/>
    <cellStyle name="Акцент1 2 3" xfId="1104"/>
    <cellStyle name="Акцент1 2 4" xfId="1105"/>
    <cellStyle name="Акцент1 2 5" xfId="1106"/>
    <cellStyle name="Акцент1 2 6" xfId="1107"/>
    <cellStyle name="Акцент1 20" xfId="1108"/>
    <cellStyle name="Акцент1 21" xfId="1109"/>
    <cellStyle name="Акцент1 22" xfId="1110"/>
    <cellStyle name="Акцент1 23" xfId="1111"/>
    <cellStyle name="Акцент1 24" xfId="1112"/>
    <cellStyle name="Акцент1 3" xfId="1113"/>
    <cellStyle name="Акцент1 3 2" xfId="1114"/>
    <cellStyle name="Акцент1 3 3" xfId="1115"/>
    <cellStyle name="Акцент1 3 4" xfId="1116"/>
    <cellStyle name="Акцент1 3 5" xfId="1117"/>
    <cellStyle name="Акцент1 3 6" xfId="1118"/>
    <cellStyle name="Акцент1 4" xfId="1119"/>
    <cellStyle name="Акцент1 5" xfId="1120"/>
    <cellStyle name="Акцент1 6" xfId="1121"/>
    <cellStyle name="Акцент1 7" xfId="1122"/>
    <cellStyle name="Акцент1 8" xfId="1123"/>
    <cellStyle name="Акцент1 9" xfId="1124"/>
    <cellStyle name="Акцент2 10" xfId="1125"/>
    <cellStyle name="Акцент2 11" xfId="1126"/>
    <cellStyle name="Акцент2 12" xfId="1127"/>
    <cellStyle name="Акцент2 13" xfId="1128"/>
    <cellStyle name="Акцент2 14" xfId="1129"/>
    <cellStyle name="Акцент2 15" xfId="1130"/>
    <cellStyle name="Акцент2 16" xfId="1131"/>
    <cellStyle name="Акцент2 17" xfId="1132"/>
    <cellStyle name="Акцент2 18" xfId="1133"/>
    <cellStyle name="Акцент2 19" xfId="1134"/>
    <cellStyle name="Акцент2 2" xfId="1135"/>
    <cellStyle name="Акцент2 2 2" xfId="1136"/>
    <cellStyle name="Акцент2 2 3" xfId="1137"/>
    <cellStyle name="Акцент2 2 4" xfId="1138"/>
    <cellStyle name="Акцент2 2 5" xfId="1139"/>
    <cellStyle name="Акцент2 2 6" xfId="1140"/>
    <cellStyle name="Акцент2 20" xfId="1141"/>
    <cellStyle name="Акцент2 21" xfId="1142"/>
    <cellStyle name="Акцент2 22" xfId="1143"/>
    <cellStyle name="Акцент2 23" xfId="1144"/>
    <cellStyle name="Акцент2 24" xfId="1145"/>
    <cellStyle name="Акцент2 3" xfId="1146"/>
    <cellStyle name="Акцент2 3 2" xfId="1147"/>
    <cellStyle name="Акцент2 3 3" xfId="1148"/>
    <cellStyle name="Акцент2 3 4" xfId="1149"/>
    <cellStyle name="Акцент2 3 5" xfId="1150"/>
    <cellStyle name="Акцент2 3 6" xfId="1151"/>
    <cellStyle name="Акцент2 4" xfId="1152"/>
    <cellStyle name="Акцент2 5" xfId="1153"/>
    <cellStyle name="Акцент2 6" xfId="1154"/>
    <cellStyle name="Акцент2 7" xfId="1155"/>
    <cellStyle name="Акцент2 8" xfId="1156"/>
    <cellStyle name="Акцент2 9" xfId="1157"/>
    <cellStyle name="Акцент3 10" xfId="1158"/>
    <cellStyle name="Акцент3 11" xfId="1159"/>
    <cellStyle name="Акцент3 12" xfId="1160"/>
    <cellStyle name="Акцент3 13" xfId="1161"/>
    <cellStyle name="Акцент3 14" xfId="1162"/>
    <cellStyle name="Акцент3 15" xfId="1163"/>
    <cellStyle name="Акцент3 16" xfId="1164"/>
    <cellStyle name="Акцент3 17" xfId="1165"/>
    <cellStyle name="Акцент3 18" xfId="1166"/>
    <cellStyle name="Акцент3 19" xfId="1167"/>
    <cellStyle name="Акцент3 2" xfId="1168"/>
    <cellStyle name="Акцент3 2 2" xfId="1169"/>
    <cellStyle name="Акцент3 2 3" xfId="1170"/>
    <cellStyle name="Акцент3 2 4" xfId="1171"/>
    <cellStyle name="Акцент3 2 5" xfId="1172"/>
    <cellStyle name="Акцент3 2 6" xfId="1173"/>
    <cellStyle name="Акцент3 20" xfId="1174"/>
    <cellStyle name="Акцент3 21" xfId="1175"/>
    <cellStyle name="Акцент3 22" xfId="1176"/>
    <cellStyle name="Акцент3 23" xfId="1177"/>
    <cellStyle name="Акцент3 24" xfId="1178"/>
    <cellStyle name="Акцент3 3" xfId="1179"/>
    <cellStyle name="Акцент3 3 2" xfId="1180"/>
    <cellStyle name="Акцент3 3 3" xfId="1181"/>
    <cellStyle name="Акцент3 3 4" xfId="1182"/>
    <cellStyle name="Акцент3 3 5" xfId="1183"/>
    <cellStyle name="Акцент3 3 6" xfId="1184"/>
    <cellStyle name="Акцент3 4" xfId="1185"/>
    <cellStyle name="Акцент3 5" xfId="1186"/>
    <cellStyle name="Акцент3 6" xfId="1187"/>
    <cellStyle name="Акцент3 7" xfId="1188"/>
    <cellStyle name="Акцент3 8" xfId="1189"/>
    <cellStyle name="Акцент3 9" xfId="1190"/>
    <cellStyle name="Акцент4 10" xfId="1191"/>
    <cellStyle name="Акцент4 11" xfId="1192"/>
    <cellStyle name="Акцент4 12" xfId="1193"/>
    <cellStyle name="Акцент4 13" xfId="1194"/>
    <cellStyle name="Акцент4 14" xfId="1195"/>
    <cellStyle name="Акцент4 15" xfId="1196"/>
    <cellStyle name="Акцент4 16" xfId="1197"/>
    <cellStyle name="Акцент4 17" xfId="1198"/>
    <cellStyle name="Акцент4 18" xfId="1199"/>
    <cellStyle name="Акцент4 19" xfId="1200"/>
    <cellStyle name="Акцент4 2" xfId="1201"/>
    <cellStyle name="Акцент4 2 2" xfId="1202"/>
    <cellStyle name="Акцент4 2 3" xfId="1203"/>
    <cellStyle name="Акцент4 2 4" xfId="1204"/>
    <cellStyle name="Акцент4 2 5" xfId="1205"/>
    <cellStyle name="Акцент4 2 6" xfId="1206"/>
    <cellStyle name="Акцент4 20" xfId="1207"/>
    <cellStyle name="Акцент4 21" xfId="1208"/>
    <cellStyle name="Акцент4 22" xfId="1209"/>
    <cellStyle name="Акцент4 23" xfId="1210"/>
    <cellStyle name="Акцент4 24" xfId="1211"/>
    <cellStyle name="Акцент4 3" xfId="1212"/>
    <cellStyle name="Акцент4 3 2" xfId="1213"/>
    <cellStyle name="Акцент4 3 3" xfId="1214"/>
    <cellStyle name="Акцент4 3 4" xfId="1215"/>
    <cellStyle name="Акцент4 3 5" xfId="1216"/>
    <cellStyle name="Акцент4 3 6" xfId="1217"/>
    <cellStyle name="Акцент4 4" xfId="1218"/>
    <cellStyle name="Акцент4 5" xfId="1219"/>
    <cellStyle name="Акцент4 6" xfId="1220"/>
    <cellStyle name="Акцент4 7" xfId="1221"/>
    <cellStyle name="Акцент4 8" xfId="1222"/>
    <cellStyle name="Акцент4 9" xfId="1223"/>
    <cellStyle name="Акцент5 10" xfId="1224"/>
    <cellStyle name="Акцент5 11" xfId="1225"/>
    <cellStyle name="Акцент5 12" xfId="1226"/>
    <cellStyle name="Акцент5 13" xfId="1227"/>
    <cellStyle name="Акцент5 14" xfId="1228"/>
    <cellStyle name="Акцент5 15" xfId="1229"/>
    <cellStyle name="Акцент5 16" xfId="1230"/>
    <cellStyle name="Акцент5 17" xfId="1231"/>
    <cellStyle name="Акцент5 18" xfId="1232"/>
    <cellStyle name="Акцент5 19" xfId="1233"/>
    <cellStyle name="Акцент5 2" xfId="1234"/>
    <cellStyle name="Акцент5 2 2" xfId="1235"/>
    <cellStyle name="Акцент5 2 3" xfId="1236"/>
    <cellStyle name="Акцент5 2 4" xfId="1237"/>
    <cellStyle name="Акцент5 2 5" xfId="1238"/>
    <cellStyle name="Акцент5 2 6" xfId="1239"/>
    <cellStyle name="Акцент5 20" xfId="1240"/>
    <cellStyle name="Акцент5 21" xfId="1241"/>
    <cellStyle name="Акцент5 22" xfId="1242"/>
    <cellStyle name="Акцент5 23" xfId="1243"/>
    <cellStyle name="Акцент5 24" xfId="1244"/>
    <cellStyle name="Акцент5 3" xfId="1245"/>
    <cellStyle name="Акцент5 3 2" xfId="1246"/>
    <cellStyle name="Акцент5 3 3" xfId="1247"/>
    <cellStyle name="Акцент5 3 4" xfId="1248"/>
    <cellStyle name="Акцент5 3 5" xfId="1249"/>
    <cellStyle name="Акцент5 3 6" xfId="1250"/>
    <cellStyle name="Акцент5 4" xfId="1251"/>
    <cellStyle name="Акцент5 5" xfId="1252"/>
    <cellStyle name="Акцент5 6" xfId="1253"/>
    <cellStyle name="Акцент5 7" xfId="1254"/>
    <cellStyle name="Акцент5 8" xfId="1255"/>
    <cellStyle name="Акцент5 9" xfId="1256"/>
    <cellStyle name="Акцент6 10" xfId="1257"/>
    <cellStyle name="Акцент6 11" xfId="1258"/>
    <cellStyle name="Акцент6 12" xfId="1259"/>
    <cellStyle name="Акцент6 13" xfId="1260"/>
    <cellStyle name="Акцент6 14" xfId="1261"/>
    <cellStyle name="Акцент6 15" xfId="1262"/>
    <cellStyle name="Акцент6 16" xfId="1263"/>
    <cellStyle name="Акцент6 17" xfId="1264"/>
    <cellStyle name="Акцент6 18" xfId="1265"/>
    <cellStyle name="Акцент6 19" xfId="1266"/>
    <cellStyle name="Акцент6 2" xfId="1267"/>
    <cellStyle name="Акцент6 2 2" xfId="1268"/>
    <cellStyle name="Акцент6 2 3" xfId="1269"/>
    <cellStyle name="Акцент6 2 4" xfId="1270"/>
    <cellStyle name="Акцент6 2 5" xfId="1271"/>
    <cellStyle name="Акцент6 2 6" xfId="1272"/>
    <cellStyle name="Акцент6 20" xfId="1273"/>
    <cellStyle name="Акцент6 21" xfId="1274"/>
    <cellStyle name="Акцент6 22" xfId="1275"/>
    <cellStyle name="Акцент6 23" xfId="1276"/>
    <cellStyle name="Акцент6 24" xfId="1277"/>
    <cellStyle name="Акцент6 3" xfId="1278"/>
    <cellStyle name="Акцент6 3 2" xfId="1279"/>
    <cellStyle name="Акцент6 3 3" xfId="1280"/>
    <cellStyle name="Акцент6 3 4" xfId="1281"/>
    <cellStyle name="Акцент6 3 5" xfId="1282"/>
    <cellStyle name="Акцент6 3 6" xfId="1283"/>
    <cellStyle name="Акцент6 4" xfId="1284"/>
    <cellStyle name="Акцент6 5" xfId="1285"/>
    <cellStyle name="Акцент6 6" xfId="1286"/>
    <cellStyle name="Акцент6 7" xfId="1287"/>
    <cellStyle name="Акцент6 8" xfId="1288"/>
    <cellStyle name="Акцент6 9" xfId="1289"/>
    <cellStyle name="Ввод  10" xfId="1290"/>
    <cellStyle name="Ввод  11" xfId="1291"/>
    <cellStyle name="Ввод  12" xfId="1292"/>
    <cellStyle name="Ввод  13" xfId="1293"/>
    <cellStyle name="Ввод  14" xfId="1294"/>
    <cellStyle name="Ввод  15" xfId="1295"/>
    <cellStyle name="Ввод  16" xfId="1296"/>
    <cellStyle name="Ввод  17" xfId="1297"/>
    <cellStyle name="Ввод  18" xfId="1298"/>
    <cellStyle name="Ввод  19" xfId="1299"/>
    <cellStyle name="Ввод  2" xfId="1300"/>
    <cellStyle name="Ввод  2 2" xfId="1301"/>
    <cellStyle name="Ввод  2 3" xfId="1302"/>
    <cellStyle name="Ввод  2 4" xfId="1303"/>
    <cellStyle name="Ввод  2 5" xfId="1304"/>
    <cellStyle name="Ввод  2 6" xfId="1305"/>
    <cellStyle name="Ввод  20" xfId="1306"/>
    <cellStyle name="Ввод  21" xfId="1307"/>
    <cellStyle name="Ввод  22" xfId="1308"/>
    <cellStyle name="Ввод  23" xfId="1309"/>
    <cellStyle name="Ввод  24" xfId="1310"/>
    <cellStyle name="Ввод  3" xfId="1311"/>
    <cellStyle name="Ввод  3 2" xfId="1312"/>
    <cellStyle name="Ввод  3 3" xfId="1313"/>
    <cellStyle name="Ввод  3 4" xfId="1314"/>
    <cellStyle name="Ввод  3 5" xfId="1315"/>
    <cellStyle name="Ввод  3 6" xfId="1316"/>
    <cellStyle name="Ввод  4" xfId="1317"/>
    <cellStyle name="Ввод  5" xfId="1318"/>
    <cellStyle name="Ввод  6" xfId="1319"/>
    <cellStyle name="Ввод  7" xfId="1320"/>
    <cellStyle name="Ввод  8" xfId="1321"/>
    <cellStyle name="Ввод  9" xfId="1322"/>
    <cellStyle name="Вывод 10" xfId="1323"/>
    <cellStyle name="Вывод 11" xfId="1324"/>
    <cellStyle name="Вывод 12" xfId="1325"/>
    <cellStyle name="Вывод 13" xfId="1326"/>
    <cellStyle name="Вывод 14" xfId="1327"/>
    <cellStyle name="Вывод 15" xfId="1328"/>
    <cellStyle name="Вывод 16" xfId="1329"/>
    <cellStyle name="Вывод 17" xfId="1330"/>
    <cellStyle name="Вывод 18" xfId="1331"/>
    <cellStyle name="Вывод 19" xfId="1332"/>
    <cellStyle name="Вывод 2" xfId="1333"/>
    <cellStyle name="Вывод 2 2" xfId="1334"/>
    <cellStyle name="Вывод 2 3" xfId="1335"/>
    <cellStyle name="Вывод 2 4" xfId="1336"/>
    <cellStyle name="Вывод 2 5" xfId="1337"/>
    <cellStyle name="Вывод 2 6" xfId="1338"/>
    <cellStyle name="Вывод 20" xfId="1339"/>
    <cellStyle name="Вывод 21" xfId="1340"/>
    <cellStyle name="Вывод 22" xfId="1341"/>
    <cellStyle name="Вывод 23" xfId="1342"/>
    <cellStyle name="Вывод 24" xfId="1343"/>
    <cellStyle name="Вывод 3" xfId="1344"/>
    <cellStyle name="Вывод 3 2" xfId="1345"/>
    <cellStyle name="Вывод 3 3" xfId="1346"/>
    <cellStyle name="Вывод 3 4" xfId="1347"/>
    <cellStyle name="Вывод 3 5" xfId="1348"/>
    <cellStyle name="Вывод 3 6" xfId="1349"/>
    <cellStyle name="Вывод 4" xfId="1350"/>
    <cellStyle name="Вывод 5" xfId="1351"/>
    <cellStyle name="Вывод 6" xfId="1352"/>
    <cellStyle name="Вывод 7" xfId="1353"/>
    <cellStyle name="Вывод 8" xfId="1354"/>
    <cellStyle name="Вывод 9" xfId="1355"/>
    <cellStyle name="Вычисление 10" xfId="1356"/>
    <cellStyle name="Вычисление 11" xfId="1357"/>
    <cellStyle name="Вычисление 12" xfId="1358"/>
    <cellStyle name="Вычисление 13" xfId="1359"/>
    <cellStyle name="Вычисление 14" xfId="1360"/>
    <cellStyle name="Вычисление 15" xfId="1361"/>
    <cellStyle name="Вычисление 16" xfId="1362"/>
    <cellStyle name="Вычисление 17" xfId="1363"/>
    <cellStyle name="Вычисление 18" xfId="1364"/>
    <cellStyle name="Вычисление 19" xfId="1365"/>
    <cellStyle name="Вычисление 2" xfId="1366"/>
    <cellStyle name="Вычисление 2 2" xfId="1367"/>
    <cellStyle name="Вычисление 2 3" xfId="1368"/>
    <cellStyle name="Вычисление 2 4" xfId="1369"/>
    <cellStyle name="Вычисление 2 5" xfId="1370"/>
    <cellStyle name="Вычисление 2 6" xfId="1371"/>
    <cellStyle name="Вычисление 20" xfId="1372"/>
    <cellStyle name="Вычисление 21" xfId="1373"/>
    <cellStyle name="Вычисление 22" xfId="1374"/>
    <cellStyle name="Вычисление 23" xfId="1375"/>
    <cellStyle name="Вычисление 24" xfId="1376"/>
    <cellStyle name="Вычисление 3" xfId="1377"/>
    <cellStyle name="Вычисление 3 2" xfId="1378"/>
    <cellStyle name="Вычисление 3 3" xfId="1379"/>
    <cellStyle name="Вычисление 3 4" xfId="1380"/>
    <cellStyle name="Вычисление 3 5" xfId="1381"/>
    <cellStyle name="Вычисление 3 6" xfId="1382"/>
    <cellStyle name="Вычисление 4" xfId="1383"/>
    <cellStyle name="Вычисление 5" xfId="1384"/>
    <cellStyle name="Вычисление 6" xfId="1385"/>
    <cellStyle name="Вычисление 7" xfId="1386"/>
    <cellStyle name="Вычисление 8" xfId="1387"/>
    <cellStyle name="Вычисление 9" xfId="1388"/>
    <cellStyle name="Денежный [0] 10" xfId="1389"/>
    <cellStyle name="Денежный [0] 11" xfId="1390"/>
    <cellStyle name="Денежный [0] 12" xfId="1391"/>
    <cellStyle name="Денежный [0] 13" xfId="1392"/>
    <cellStyle name="Денежный [0] 14" xfId="1393"/>
    <cellStyle name="Денежный [0] 15" xfId="1394"/>
    <cellStyle name="Денежный [0] 16" xfId="1395"/>
    <cellStyle name="Денежный [0] 17" xfId="1396"/>
    <cellStyle name="Денежный [0] 18" xfId="1397"/>
    <cellStyle name="Денежный [0] 19" xfId="1398"/>
    <cellStyle name="Денежный [0] 2" xfId="1399"/>
    <cellStyle name="Денежный [0] 20" xfId="1400"/>
    <cellStyle name="Денежный [0] 21" xfId="1401"/>
    <cellStyle name="Денежный [0] 3" xfId="1402"/>
    <cellStyle name="Денежный [0] 4" xfId="1403"/>
    <cellStyle name="Денежный [0] 5" xfId="1404"/>
    <cellStyle name="Денежный [0] 6" xfId="1405"/>
    <cellStyle name="Денежный [0] 7" xfId="1406"/>
    <cellStyle name="Денежный [0] 8" xfId="1407"/>
    <cellStyle name="Денежный [0] 9" xfId="1408"/>
    <cellStyle name="Денежный 2" xfId="1409"/>
    <cellStyle name="Денежный 2 2" xfId="1924"/>
    <cellStyle name="Заголовок 1 10" xfId="1410"/>
    <cellStyle name="Заголовок 1 11" xfId="1411"/>
    <cellStyle name="Заголовок 1 12" xfId="1412"/>
    <cellStyle name="Заголовок 1 13" xfId="1413"/>
    <cellStyle name="Заголовок 1 14" xfId="1414"/>
    <cellStyle name="Заголовок 1 15" xfId="1415"/>
    <cellStyle name="Заголовок 1 16" xfId="1416"/>
    <cellStyle name="Заголовок 1 17" xfId="1417"/>
    <cellStyle name="Заголовок 1 18" xfId="1418"/>
    <cellStyle name="Заголовок 1 19" xfId="1419"/>
    <cellStyle name="Заголовок 1 2" xfId="1420"/>
    <cellStyle name="Заголовок 1 2 2" xfId="1421"/>
    <cellStyle name="Заголовок 1 2 3" xfId="1422"/>
    <cellStyle name="Заголовок 1 2 4" xfId="1423"/>
    <cellStyle name="Заголовок 1 2 5" xfId="1424"/>
    <cellStyle name="Заголовок 1 2 6" xfId="1425"/>
    <cellStyle name="Заголовок 1 20" xfId="1426"/>
    <cellStyle name="Заголовок 1 21" xfId="1427"/>
    <cellStyle name="Заголовок 1 22" xfId="1428"/>
    <cellStyle name="Заголовок 1 23" xfId="1429"/>
    <cellStyle name="Заголовок 1 24" xfId="1430"/>
    <cellStyle name="Заголовок 1 3" xfId="1431"/>
    <cellStyle name="Заголовок 1 3 2" xfId="1432"/>
    <cellStyle name="Заголовок 1 3 3" xfId="1433"/>
    <cellStyle name="Заголовок 1 3 4" xfId="1434"/>
    <cellStyle name="Заголовок 1 3 5" xfId="1435"/>
    <cellStyle name="Заголовок 1 3 6" xfId="1436"/>
    <cellStyle name="Заголовок 1 4" xfId="1437"/>
    <cellStyle name="Заголовок 1 5" xfId="1438"/>
    <cellStyle name="Заголовок 1 6" xfId="1439"/>
    <cellStyle name="Заголовок 1 7" xfId="1440"/>
    <cellStyle name="Заголовок 1 8" xfId="1441"/>
    <cellStyle name="Заголовок 1 9" xfId="1442"/>
    <cellStyle name="Заголовок 2 10" xfId="1443"/>
    <cellStyle name="Заголовок 2 11" xfId="1444"/>
    <cellStyle name="Заголовок 2 12" xfId="1445"/>
    <cellStyle name="Заголовок 2 13" xfId="1446"/>
    <cellStyle name="Заголовок 2 14" xfId="1447"/>
    <cellStyle name="Заголовок 2 15" xfId="1448"/>
    <cellStyle name="Заголовок 2 16" xfId="1449"/>
    <cellStyle name="Заголовок 2 17" xfId="1450"/>
    <cellStyle name="Заголовок 2 18" xfId="1451"/>
    <cellStyle name="Заголовок 2 19" xfId="1452"/>
    <cellStyle name="Заголовок 2 2" xfId="1453"/>
    <cellStyle name="Заголовок 2 2 2" xfId="1454"/>
    <cellStyle name="Заголовок 2 2 3" xfId="1455"/>
    <cellStyle name="Заголовок 2 2 4" xfId="1456"/>
    <cellStyle name="Заголовок 2 2 5" xfId="1457"/>
    <cellStyle name="Заголовок 2 2 6" xfId="1458"/>
    <cellStyle name="Заголовок 2 20" xfId="1459"/>
    <cellStyle name="Заголовок 2 21" xfId="1460"/>
    <cellStyle name="Заголовок 2 22" xfId="1461"/>
    <cellStyle name="Заголовок 2 23" xfId="1462"/>
    <cellStyle name="Заголовок 2 24" xfId="1463"/>
    <cellStyle name="Заголовок 2 3" xfId="1464"/>
    <cellStyle name="Заголовок 2 3 2" xfId="1465"/>
    <cellStyle name="Заголовок 2 3 3" xfId="1466"/>
    <cellStyle name="Заголовок 2 3 4" xfId="1467"/>
    <cellStyle name="Заголовок 2 3 5" xfId="1468"/>
    <cellStyle name="Заголовок 2 3 6" xfId="1469"/>
    <cellStyle name="Заголовок 2 4" xfId="1470"/>
    <cellStyle name="Заголовок 2 5" xfId="1471"/>
    <cellStyle name="Заголовок 2 6" xfId="1472"/>
    <cellStyle name="Заголовок 2 7" xfId="1473"/>
    <cellStyle name="Заголовок 2 8" xfId="1474"/>
    <cellStyle name="Заголовок 2 9" xfId="1475"/>
    <cellStyle name="Заголовок 3 10" xfId="1476"/>
    <cellStyle name="Заголовок 3 11" xfId="1477"/>
    <cellStyle name="Заголовок 3 12" xfId="1478"/>
    <cellStyle name="Заголовок 3 13" xfId="1479"/>
    <cellStyle name="Заголовок 3 14" xfId="1480"/>
    <cellStyle name="Заголовок 3 15" xfId="1481"/>
    <cellStyle name="Заголовок 3 16" xfId="1482"/>
    <cellStyle name="Заголовок 3 17" xfId="1483"/>
    <cellStyle name="Заголовок 3 18" xfId="1484"/>
    <cellStyle name="Заголовок 3 19" xfId="1485"/>
    <cellStyle name="Заголовок 3 2" xfId="1486"/>
    <cellStyle name="Заголовок 3 2 2" xfId="1487"/>
    <cellStyle name="Заголовок 3 2 3" xfId="1488"/>
    <cellStyle name="Заголовок 3 2 4" xfId="1489"/>
    <cellStyle name="Заголовок 3 2 5" xfId="1490"/>
    <cellStyle name="Заголовок 3 2 6" xfId="1491"/>
    <cellStyle name="Заголовок 3 20" xfId="1492"/>
    <cellStyle name="Заголовок 3 21" xfId="1493"/>
    <cellStyle name="Заголовок 3 22" xfId="1494"/>
    <cellStyle name="Заголовок 3 23" xfId="1495"/>
    <cellStyle name="Заголовок 3 24" xfId="1496"/>
    <cellStyle name="Заголовок 3 3" xfId="1497"/>
    <cellStyle name="Заголовок 3 3 2" xfId="1498"/>
    <cellStyle name="Заголовок 3 3 3" xfId="1499"/>
    <cellStyle name="Заголовок 3 3 4" xfId="1500"/>
    <cellStyle name="Заголовок 3 3 5" xfId="1501"/>
    <cellStyle name="Заголовок 3 3 6" xfId="1502"/>
    <cellStyle name="Заголовок 3 4" xfId="1503"/>
    <cellStyle name="Заголовок 3 5" xfId="1504"/>
    <cellStyle name="Заголовок 3 6" xfId="1505"/>
    <cellStyle name="Заголовок 3 7" xfId="1506"/>
    <cellStyle name="Заголовок 3 8" xfId="1507"/>
    <cellStyle name="Заголовок 3 9" xfId="1508"/>
    <cellStyle name="Заголовок 4 10" xfId="1509"/>
    <cellStyle name="Заголовок 4 11" xfId="1510"/>
    <cellStyle name="Заголовок 4 12" xfId="1511"/>
    <cellStyle name="Заголовок 4 13" xfId="1512"/>
    <cellStyle name="Заголовок 4 14" xfId="1513"/>
    <cellStyle name="Заголовок 4 15" xfId="1514"/>
    <cellStyle name="Заголовок 4 16" xfId="1515"/>
    <cellStyle name="Заголовок 4 17" xfId="1516"/>
    <cellStyle name="Заголовок 4 18" xfId="1517"/>
    <cellStyle name="Заголовок 4 19" xfId="1518"/>
    <cellStyle name="Заголовок 4 2" xfId="1519"/>
    <cellStyle name="Заголовок 4 2 2" xfId="1520"/>
    <cellStyle name="Заголовок 4 2 3" xfId="1521"/>
    <cellStyle name="Заголовок 4 2 4" xfId="1522"/>
    <cellStyle name="Заголовок 4 2 5" xfId="1523"/>
    <cellStyle name="Заголовок 4 2 6" xfId="1524"/>
    <cellStyle name="Заголовок 4 20" xfId="1525"/>
    <cellStyle name="Заголовок 4 21" xfId="1526"/>
    <cellStyle name="Заголовок 4 22" xfId="1527"/>
    <cellStyle name="Заголовок 4 23" xfId="1528"/>
    <cellStyle name="Заголовок 4 24" xfId="1529"/>
    <cellStyle name="Заголовок 4 3" xfId="1530"/>
    <cellStyle name="Заголовок 4 3 2" xfId="1531"/>
    <cellStyle name="Заголовок 4 3 3" xfId="1532"/>
    <cellStyle name="Заголовок 4 3 4" xfId="1533"/>
    <cellStyle name="Заголовок 4 3 5" xfId="1534"/>
    <cellStyle name="Заголовок 4 3 6" xfId="1535"/>
    <cellStyle name="Заголовок 4 4" xfId="1536"/>
    <cellStyle name="Заголовок 4 5" xfId="1537"/>
    <cellStyle name="Заголовок 4 6" xfId="1538"/>
    <cellStyle name="Заголовок 4 7" xfId="1539"/>
    <cellStyle name="Заголовок 4 8" xfId="1540"/>
    <cellStyle name="Заголовок 4 9" xfId="1541"/>
    <cellStyle name="Итог 10" xfId="1542"/>
    <cellStyle name="Итог 11" xfId="1543"/>
    <cellStyle name="Итог 12" xfId="1544"/>
    <cellStyle name="Итог 13" xfId="1545"/>
    <cellStyle name="Итог 14" xfId="1546"/>
    <cellStyle name="Итог 15" xfId="1547"/>
    <cellStyle name="Итог 16" xfId="1548"/>
    <cellStyle name="Итог 17" xfId="1549"/>
    <cellStyle name="Итог 18" xfId="1550"/>
    <cellStyle name="Итог 19" xfId="1551"/>
    <cellStyle name="Итог 2" xfId="1552"/>
    <cellStyle name="Итог 2 2" xfId="1553"/>
    <cellStyle name="Итог 2 3" xfId="1554"/>
    <cellStyle name="Итог 2 4" xfId="1555"/>
    <cellStyle name="Итог 2 5" xfId="1556"/>
    <cellStyle name="Итог 2 6" xfId="1557"/>
    <cellStyle name="Итог 20" xfId="1558"/>
    <cellStyle name="Итог 21" xfId="1559"/>
    <cellStyle name="Итог 22" xfId="1560"/>
    <cellStyle name="Итог 23" xfId="1561"/>
    <cellStyle name="Итог 24" xfId="1562"/>
    <cellStyle name="Итог 3" xfId="1563"/>
    <cellStyle name="Итог 3 2" xfId="1564"/>
    <cellStyle name="Итог 3 3" xfId="1565"/>
    <cellStyle name="Итог 3 4" xfId="1566"/>
    <cellStyle name="Итог 3 5" xfId="1567"/>
    <cellStyle name="Итог 3 6" xfId="1568"/>
    <cellStyle name="Итог 4" xfId="1569"/>
    <cellStyle name="Итог 5" xfId="1570"/>
    <cellStyle name="Итог 6" xfId="1571"/>
    <cellStyle name="Итог 7" xfId="1572"/>
    <cellStyle name="Итог 8" xfId="1573"/>
    <cellStyle name="Итог 9" xfId="1574"/>
    <cellStyle name="Итоги" xfId="1926"/>
    <cellStyle name="Контрольная ячейка 10" xfId="1575"/>
    <cellStyle name="Контрольная ячейка 11" xfId="1576"/>
    <cellStyle name="Контрольная ячейка 12" xfId="1577"/>
    <cellStyle name="Контрольная ячейка 13" xfId="1578"/>
    <cellStyle name="Контрольная ячейка 14" xfId="1579"/>
    <cellStyle name="Контрольная ячейка 15" xfId="1580"/>
    <cellStyle name="Контрольная ячейка 16" xfId="1581"/>
    <cellStyle name="Контрольная ячейка 17" xfId="1582"/>
    <cellStyle name="Контрольная ячейка 18" xfId="1583"/>
    <cellStyle name="Контрольная ячейка 19" xfId="1584"/>
    <cellStyle name="Контрольная ячейка 2" xfId="1585"/>
    <cellStyle name="Контрольная ячейка 2 2" xfId="1586"/>
    <cellStyle name="Контрольная ячейка 2 3" xfId="1587"/>
    <cellStyle name="Контрольная ячейка 2 4" xfId="1588"/>
    <cellStyle name="Контрольная ячейка 2 5" xfId="1589"/>
    <cellStyle name="Контрольная ячейка 2 6" xfId="1590"/>
    <cellStyle name="Контрольная ячейка 20" xfId="1591"/>
    <cellStyle name="Контрольная ячейка 21" xfId="1592"/>
    <cellStyle name="Контрольная ячейка 22" xfId="1593"/>
    <cellStyle name="Контрольная ячейка 23" xfId="1594"/>
    <cellStyle name="Контрольная ячейка 24" xfId="1595"/>
    <cellStyle name="Контрольная ячейка 3" xfId="1596"/>
    <cellStyle name="Контрольная ячейка 3 2" xfId="1597"/>
    <cellStyle name="Контрольная ячейка 3 3" xfId="1598"/>
    <cellStyle name="Контрольная ячейка 3 4" xfId="1599"/>
    <cellStyle name="Контрольная ячейка 3 5" xfId="1600"/>
    <cellStyle name="Контрольная ячейка 3 6" xfId="1601"/>
    <cellStyle name="Контрольная ячейка 4" xfId="1602"/>
    <cellStyle name="Контрольная ячейка 5" xfId="1603"/>
    <cellStyle name="Контрольная ячейка 6" xfId="1604"/>
    <cellStyle name="Контрольная ячейка 7" xfId="1605"/>
    <cellStyle name="Контрольная ячейка 8" xfId="1606"/>
    <cellStyle name="Контрольная ячейка 9" xfId="1607"/>
    <cellStyle name="ЛокСмета" xfId="1927"/>
    <cellStyle name="Название 10" xfId="1608"/>
    <cellStyle name="Название 11" xfId="1609"/>
    <cellStyle name="Название 12" xfId="1610"/>
    <cellStyle name="Название 13" xfId="1611"/>
    <cellStyle name="Название 14" xfId="1612"/>
    <cellStyle name="Название 15" xfId="1613"/>
    <cellStyle name="Название 16" xfId="1614"/>
    <cellStyle name="Название 17" xfId="1615"/>
    <cellStyle name="Название 18" xfId="1616"/>
    <cellStyle name="Название 19" xfId="1617"/>
    <cellStyle name="Название 2" xfId="1618"/>
    <cellStyle name="Название 2 2" xfId="1619"/>
    <cellStyle name="Название 2 3" xfId="1620"/>
    <cellStyle name="Название 2 4" xfId="1621"/>
    <cellStyle name="Название 2 5" xfId="1622"/>
    <cellStyle name="Название 2 6" xfId="1623"/>
    <cellStyle name="Название 20" xfId="1624"/>
    <cellStyle name="Название 21" xfId="1625"/>
    <cellStyle name="Название 22" xfId="1626"/>
    <cellStyle name="Название 23" xfId="1627"/>
    <cellStyle name="Название 24" xfId="1628"/>
    <cellStyle name="Название 3" xfId="1629"/>
    <cellStyle name="Название 3 2" xfId="1630"/>
    <cellStyle name="Название 3 3" xfId="1631"/>
    <cellStyle name="Название 3 4" xfId="1632"/>
    <cellStyle name="Название 3 5" xfId="1633"/>
    <cellStyle name="Название 3 6" xfId="1634"/>
    <cellStyle name="Название 4" xfId="1635"/>
    <cellStyle name="Название 5" xfId="1636"/>
    <cellStyle name="Название 6" xfId="1637"/>
    <cellStyle name="Название 7" xfId="1638"/>
    <cellStyle name="Название 8" xfId="1639"/>
    <cellStyle name="Название 9" xfId="1640"/>
    <cellStyle name="Нейтральный 10" xfId="1641"/>
    <cellStyle name="Нейтральный 11" xfId="1642"/>
    <cellStyle name="Нейтральный 12" xfId="1643"/>
    <cellStyle name="Нейтральный 13" xfId="1644"/>
    <cellStyle name="Нейтральный 14" xfId="1645"/>
    <cellStyle name="Нейтральный 15" xfId="1646"/>
    <cellStyle name="Нейтральный 16" xfId="1647"/>
    <cellStyle name="Нейтральный 17" xfId="1648"/>
    <cellStyle name="Нейтральный 18" xfId="1649"/>
    <cellStyle name="Нейтральный 19" xfId="1650"/>
    <cellStyle name="Нейтральный 2" xfId="1651"/>
    <cellStyle name="Нейтральный 2 2" xfId="1652"/>
    <cellStyle name="Нейтральный 2 3" xfId="1653"/>
    <cellStyle name="Нейтральный 2 4" xfId="1654"/>
    <cellStyle name="Нейтральный 2 5" xfId="1655"/>
    <cellStyle name="Нейтральный 2 6" xfId="1656"/>
    <cellStyle name="Нейтральный 20" xfId="1657"/>
    <cellStyle name="Нейтральный 21" xfId="1658"/>
    <cellStyle name="Нейтральный 22" xfId="1659"/>
    <cellStyle name="Нейтральный 23" xfId="1660"/>
    <cellStyle name="Нейтральный 24" xfId="1661"/>
    <cellStyle name="Нейтральный 3" xfId="1662"/>
    <cellStyle name="Нейтральный 3 2" xfId="1663"/>
    <cellStyle name="Нейтральный 3 3" xfId="1664"/>
    <cellStyle name="Нейтральный 3 4" xfId="1665"/>
    <cellStyle name="Нейтральный 3 5" xfId="1666"/>
    <cellStyle name="Нейтральный 3 6" xfId="1667"/>
    <cellStyle name="Нейтральный 4" xfId="1668"/>
    <cellStyle name="Нейтральный 5" xfId="1669"/>
    <cellStyle name="Нейтральный 6" xfId="1670"/>
    <cellStyle name="Нейтральный 7" xfId="1671"/>
    <cellStyle name="Нейтральный 8" xfId="1672"/>
    <cellStyle name="Нейтральный 9" xfId="1673"/>
    <cellStyle name="Обычный" xfId="0" builtinId="0"/>
    <cellStyle name="Обычный 10" xfId="126"/>
    <cellStyle name="Обычный 10 12 2" xfId="1937"/>
    <cellStyle name="Обычный 10 2" xfId="128"/>
    <cellStyle name="Обычный 10 3" xfId="151"/>
    <cellStyle name="Обычный 11" xfId="127"/>
    <cellStyle name="Обычный 11 2" xfId="183"/>
    <cellStyle name="Обычный 11 2 2" xfId="243"/>
    <cellStyle name="Обычный 11 2 2 2" xfId="357"/>
    <cellStyle name="Обычный 11 2 3" xfId="295"/>
    <cellStyle name="Обычный 11 2 3 2" xfId="404"/>
    <cellStyle name="Обычный 11 2 4" xfId="214"/>
    <cellStyle name="Обычный 11 2 5" xfId="328"/>
    <cellStyle name="Обычный 11 3" xfId="166"/>
    <cellStyle name="Обычный 11 3 2" xfId="229"/>
    <cellStyle name="Обычный 11 3 3" xfId="343"/>
    <cellStyle name="Обычный 11 4" xfId="262"/>
    <cellStyle name="Обычный 11 4 2" xfId="372"/>
    <cellStyle name="Обычный 11 5" xfId="279"/>
    <cellStyle name="Обычный 11 5 2" xfId="388"/>
    <cellStyle name="Обычный 11 6" xfId="200"/>
    <cellStyle name="Обычный 11 7" xfId="314"/>
    <cellStyle name="Обычный 11 8" xfId="1674"/>
    <cellStyle name="Обычный 12" xfId="129"/>
    <cellStyle name="Обычный 12 2" xfId="184"/>
    <cellStyle name="Обычный 12 2 2" xfId="244"/>
    <cellStyle name="Обычный 12 2 2 2" xfId="358"/>
    <cellStyle name="Обычный 12 2 3" xfId="296"/>
    <cellStyle name="Обычный 12 2 3 2" xfId="405"/>
    <cellStyle name="Обычный 12 2 4" xfId="215"/>
    <cellStyle name="Обычный 12 2 5" xfId="329"/>
    <cellStyle name="Обычный 12 3" xfId="167"/>
    <cellStyle name="Обычный 12 3 2" xfId="230"/>
    <cellStyle name="Обычный 12 3 3" xfId="344"/>
    <cellStyle name="Обычный 12 4" xfId="263"/>
    <cellStyle name="Обычный 12 4 2" xfId="373"/>
    <cellStyle name="Обычный 12 5" xfId="280"/>
    <cellStyle name="Обычный 12 5 2" xfId="389"/>
    <cellStyle name="Обычный 12 6" xfId="201"/>
    <cellStyle name="Обычный 12 7" xfId="315"/>
    <cellStyle name="Обычный 12 8" xfId="1675"/>
    <cellStyle name="Обычный 13" xfId="134"/>
    <cellStyle name="Обычный 13 2" xfId="185"/>
    <cellStyle name="Обычный 13 2 2" xfId="245"/>
    <cellStyle name="Обычный 13 2 2 2" xfId="359"/>
    <cellStyle name="Обычный 13 2 3" xfId="297"/>
    <cellStyle name="Обычный 13 2 3 2" xfId="406"/>
    <cellStyle name="Обычный 13 2 4" xfId="216"/>
    <cellStyle name="Обычный 13 2 5" xfId="330"/>
    <cellStyle name="Обычный 13 3" xfId="168"/>
    <cellStyle name="Обычный 13 3 2" xfId="231"/>
    <cellStyle name="Обычный 13 3 3" xfId="345"/>
    <cellStyle name="Обычный 13 4" xfId="264"/>
    <cellStyle name="Обычный 13 4 2" xfId="374"/>
    <cellStyle name="Обычный 13 5" xfId="281"/>
    <cellStyle name="Обычный 13 5 2" xfId="390"/>
    <cellStyle name="Обычный 13 6" xfId="202"/>
    <cellStyle name="Обычный 13 7" xfId="316"/>
    <cellStyle name="Обычный 13 8" xfId="1676"/>
    <cellStyle name="Обычный 14" xfId="146"/>
    <cellStyle name="Обычный 14 2" xfId="186"/>
    <cellStyle name="Обычный 14 2 2" xfId="246"/>
    <cellStyle name="Обычный 14 2 2 2" xfId="360"/>
    <cellStyle name="Обычный 14 2 3" xfId="298"/>
    <cellStyle name="Обычный 14 2 3 2" xfId="407"/>
    <cellStyle name="Обычный 14 2 4" xfId="217"/>
    <cellStyle name="Обычный 14 2 5" xfId="331"/>
    <cellStyle name="Обычный 14 3" xfId="169"/>
    <cellStyle name="Обычный 14 3 2" xfId="232"/>
    <cellStyle name="Обычный 14 3 3" xfId="346"/>
    <cellStyle name="Обычный 14 4" xfId="265"/>
    <cellStyle name="Обычный 14 4 2" xfId="375"/>
    <cellStyle name="Обычный 14 5" xfId="282"/>
    <cellStyle name="Обычный 14 5 2" xfId="391"/>
    <cellStyle name="Обычный 14 6" xfId="203"/>
    <cellStyle name="Обычный 14 7" xfId="317"/>
    <cellStyle name="Обычный 14 8" xfId="1677"/>
    <cellStyle name="Обычный 15" xfId="147"/>
    <cellStyle name="Обычный 15 2" xfId="187"/>
    <cellStyle name="Обычный 15 2 2" xfId="247"/>
    <cellStyle name="Обычный 15 2 2 2" xfId="361"/>
    <cellStyle name="Обычный 15 2 3" xfId="299"/>
    <cellStyle name="Обычный 15 2 3 2" xfId="408"/>
    <cellStyle name="Обычный 15 2 4" xfId="218"/>
    <cellStyle name="Обычный 15 2 5" xfId="332"/>
    <cellStyle name="Обычный 15 3" xfId="170"/>
    <cellStyle name="Обычный 15 3 2" xfId="233"/>
    <cellStyle name="Обычный 15 3 3" xfId="347"/>
    <cellStyle name="Обычный 15 4" xfId="266"/>
    <cellStyle name="Обычный 15 4 2" xfId="376"/>
    <cellStyle name="Обычный 15 5" xfId="283"/>
    <cellStyle name="Обычный 15 5 2" xfId="392"/>
    <cellStyle name="Обычный 15 6" xfId="204"/>
    <cellStyle name="Обычный 15 7" xfId="318"/>
    <cellStyle name="Обычный 15 8" xfId="1678"/>
    <cellStyle name="Обычный 16" xfId="171"/>
    <cellStyle name="Обычный 16 2" xfId="188"/>
    <cellStyle name="Обычный 16 2 2" xfId="248"/>
    <cellStyle name="Обычный 16 2 2 2" xfId="362"/>
    <cellStyle name="Обычный 16 2 3" xfId="300"/>
    <cellStyle name="Обычный 16 2 3 2" xfId="409"/>
    <cellStyle name="Обычный 16 2 4" xfId="219"/>
    <cellStyle name="Обычный 16 2 5" xfId="333"/>
    <cellStyle name="Обычный 16 3" xfId="234"/>
    <cellStyle name="Обычный 16 3 2" xfId="348"/>
    <cellStyle name="Обычный 16 4" xfId="267"/>
    <cellStyle name="Обычный 16 4 2" xfId="377"/>
    <cellStyle name="Обычный 16 5" xfId="284"/>
    <cellStyle name="Обычный 16 5 2" xfId="393"/>
    <cellStyle name="Обычный 16 6" xfId="205"/>
    <cellStyle name="Обычный 16 7" xfId="319"/>
    <cellStyle name="Обычный 16 8" xfId="1679"/>
    <cellStyle name="Обычный 17" xfId="172"/>
    <cellStyle name="Обычный 17 2" xfId="189"/>
    <cellStyle name="Обычный 17 2 2" xfId="249"/>
    <cellStyle name="Обычный 17 2 2 2" xfId="363"/>
    <cellStyle name="Обычный 17 2 3" xfId="301"/>
    <cellStyle name="Обычный 17 2 3 2" xfId="410"/>
    <cellStyle name="Обычный 17 2 4" xfId="220"/>
    <cellStyle name="Обычный 17 2 5" xfId="334"/>
    <cellStyle name="Обычный 17 3" xfId="235"/>
    <cellStyle name="Обычный 17 3 2" xfId="349"/>
    <cellStyle name="Обычный 17 4" xfId="268"/>
    <cellStyle name="Обычный 17 4 2" xfId="378"/>
    <cellStyle name="Обычный 17 5" xfId="285"/>
    <cellStyle name="Обычный 17 5 2" xfId="394"/>
    <cellStyle name="Обычный 17 6" xfId="206"/>
    <cellStyle name="Обычный 17 7" xfId="320"/>
    <cellStyle name="Обычный 17 8" xfId="1680"/>
    <cellStyle name="Обычный 18" xfId="132"/>
    <cellStyle name="Обычный 18 2" xfId="190"/>
    <cellStyle name="Обычный 18 2 2" xfId="250"/>
    <cellStyle name="Обычный 18 2 2 2" xfId="364"/>
    <cellStyle name="Обычный 18 2 3" xfId="302"/>
    <cellStyle name="Обычный 18 2 3 2" xfId="411"/>
    <cellStyle name="Обычный 18 2 4" xfId="221"/>
    <cellStyle name="Обычный 18 2 5" xfId="335"/>
    <cellStyle name="Обычный 18 3" xfId="173"/>
    <cellStyle name="Обычный 18 3 2" xfId="236"/>
    <cellStyle name="Обычный 18 3 3" xfId="350"/>
    <cellStyle name="Обычный 18 4" xfId="269"/>
    <cellStyle name="Обычный 18 4 2" xfId="379"/>
    <cellStyle name="Обычный 18 5" xfId="286"/>
    <cellStyle name="Обычный 18 5 2" xfId="395"/>
    <cellStyle name="Обычный 18 6" xfId="207"/>
    <cellStyle name="Обычный 18 7" xfId="321"/>
    <cellStyle name="Обычный 18 8" xfId="1681"/>
    <cellStyle name="Обычный 19" xfId="174"/>
    <cellStyle name="Обычный 19 2" xfId="191"/>
    <cellStyle name="Обычный 19 2 2" xfId="251"/>
    <cellStyle name="Обычный 19 2 2 2" xfId="365"/>
    <cellStyle name="Обычный 19 2 3" xfId="303"/>
    <cellStyle name="Обычный 19 2 3 2" xfId="412"/>
    <cellStyle name="Обычный 19 2 4" xfId="222"/>
    <cellStyle name="Обычный 19 2 5" xfId="336"/>
    <cellStyle name="Обычный 19 3" xfId="237"/>
    <cellStyle name="Обычный 19 3 2" xfId="351"/>
    <cellStyle name="Обычный 19 4" xfId="270"/>
    <cellStyle name="Обычный 19 4 2" xfId="380"/>
    <cellStyle name="Обычный 19 5" xfId="287"/>
    <cellStyle name="Обычный 19 5 2" xfId="396"/>
    <cellStyle name="Обычный 19 6" xfId="208"/>
    <cellStyle name="Обычный 19 7" xfId="322"/>
    <cellStyle name="Обычный 19 8" xfId="1682"/>
    <cellStyle name="Обычный 2" xfId="1"/>
    <cellStyle name="Обычный 2 10" xfId="254"/>
    <cellStyle name="Обычный 2 11" xfId="1683"/>
    <cellStyle name="Обычный 2 12" xfId="1684"/>
    <cellStyle name="Обычный 2 13" xfId="1685"/>
    <cellStyle name="Обычный 2 14" xfId="1686"/>
    <cellStyle name="Обычный 2 15" xfId="1687"/>
    <cellStyle name="Обычный 2 16" xfId="1688"/>
    <cellStyle name="Обычный 2 17" xfId="1689"/>
    <cellStyle name="Обычный 2 18" xfId="1690"/>
    <cellStyle name="Обычный 2 2" xfId="14"/>
    <cellStyle name="Обычный 2 2 2" xfId="111"/>
    <cellStyle name="Обычный 2 2 2 2" xfId="1923"/>
    <cellStyle name="Обычный 2 2 4" xfId="1941"/>
    <cellStyle name="Обычный 2 3" xfId="61"/>
    <cellStyle name="Обычный 2 3 2" xfId="81"/>
    <cellStyle name="Обычный 2 4" xfId="62"/>
    <cellStyle name="Обычный 2 5" xfId="13"/>
    <cellStyle name="Обычный 2 6" xfId="1691"/>
    <cellStyle name="Обычный 2 7" xfId="1692"/>
    <cellStyle name="Обычный 2 8" xfId="1693"/>
    <cellStyle name="Обычный 2 9" xfId="1694"/>
    <cellStyle name="Обычный 20" xfId="193"/>
    <cellStyle name="Обычный 20 2" xfId="253"/>
    <cellStyle name="Обычный 20 2 2" xfId="367"/>
    <cellStyle name="Обычный 20 3" xfId="271"/>
    <cellStyle name="Обычный 20 3 2" xfId="381"/>
    <cellStyle name="Обычный 20 4" xfId="288"/>
    <cellStyle name="Обычный 20 4 2" xfId="397"/>
    <cellStyle name="Обычный 20 5" xfId="224"/>
    <cellStyle name="Обычный 20 6" xfId="338"/>
    <cellStyle name="Обычный 20 7" xfId="1695"/>
    <cellStyle name="Обычный 21" xfId="273"/>
    <cellStyle name="Обычный 21 2" xfId="1696"/>
    <cellStyle name="Обычный 22" xfId="274"/>
    <cellStyle name="Обычный 22 2" xfId="290"/>
    <cellStyle name="Обычный 22 2 2" xfId="399"/>
    <cellStyle name="Обычный 22 3" xfId="383"/>
    <cellStyle name="Обычный 22 4" xfId="1697"/>
    <cellStyle name="Обычный 23" xfId="291"/>
    <cellStyle name="Обычный 23 2" xfId="400"/>
    <cellStyle name="Обычный 23 3" xfId="1698"/>
    <cellStyle name="Обычный 24" xfId="293"/>
    <cellStyle name="Обычный 24 2" xfId="402"/>
    <cellStyle name="Обычный 24 3" xfId="1699"/>
    <cellStyle name="Обычный 25" xfId="308"/>
    <cellStyle name="Обычный 25 2" xfId="417"/>
    <cellStyle name="Обычный 26" xfId="419"/>
    <cellStyle name="Обычный 27" xfId="1922"/>
    <cellStyle name="Обычный 28" xfId="1925"/>
    <cellStyle name="Обычный 28 4" xfId="1938"/>
    <cellStyle name="Обычный 28 7" xfId="1962"/>
    <cellStyle name="Обычный 29" xfId="1931"/>
    <cellStyle name="Обычный 3" xfId="63"/>
    <cellStyle name="Обычный 3 2" xfId="69"/>
    <cellStyle name="Обычный 3 2 2" xfId="114"/>
    <cellStyle name="Обычный 3 3" xfId="1932"/>
    <cellStyle name="Обычный 30" xfId="1949"/>
    <cellStyle name="Обычный 31" xfId="1950"/>
    <cellStyle name="Обычный 31 2 2" xfId="1944"/>
    <cellStyle name="Обычный 32" xfId="1951"/>
    <cellStyle name="Обычный 33" xfId="1952"/>
    <cellStyle name="Обычный 34" xfId="1954"/>
    <cellStyle name="Обычный 35" xfId="1956"/>
    <cellStyle name="Обычный 36" xfId="1958"/>
    <cellStyle name="Обычный 37" xfId="1960"/>
    <cellStyle name="Обычный 38" xfId="1964"/>
    <cellStyle name="Обычный 39" xfId="1966"/>
    <cellStyle name="Обычный 4" xfId="64"/>
    <cellStyle name="Обычный 4 2" xfId="65"/>
    <cellStyle name="Обычный 4 3" xfId="115"/>
    <cellStyle name="Обычный 4 3 2" xfId="192"/>
    <cellStyle name="Обычный 4 3 2 2" xfId="252"/>
    <cellStyle name="Обычный 4 3 2 2 2" xfId="366"/>
    <cellStyle name="Обычный 4 3 2 3" xfId="292"/>
    <cellStyle name="Обычный 4 3 2 3 2" xfId="401"/>
    <cellStyle name="Обычный 4 3 2 4" xfId="223"/>
    <cellStyle name="Обычный 4 3 2 5" xfId="337"/>
    <cellStyle name="Обычный 4 3 3" xfId="177"/>
    <cellStyle name="Обычный 4 3 3 2" xfId="294"/>
    <cellStyle name="Обычный 4 3 3 2 2" xfId="403"/>
    <cellStyle name="Обычный 4 3 3 3" xfId="238"/>
    <cellStyle name="Обычный 4 3 3 4" xfId="352"/>
    <cellStyle name="Обычный 4 3 4" xfId="272"/>
    <cellStyle name="Обычный 4 3 4 2" xfId="309"/>
    <cellStyle name="Обычный 4 3 4 2 2" xfId="418"/>
    <cellStyle name="Обычный 4 3 4 3" xfId="382"/>
    <cellStyle name="Обычный 4 3 5" xfId="289"/>
    <cellStyle name="Обычный 4 3 5 2" xfId="398"/>
    <cellStyle name="Обычный 4 3 6" xfId="209"/>
    <cellStyle name="Обычный 4 3 7" xfId="323"/>
    <cellStyle name="Обычный 4 4" xfId="133"/>
    <cellStyle name="Обычный 4 4 2" xfId="256"/>
    <cellStyle name="Обычный 40" xfId="1942"/>
    <cellStyle name="Обычный 41" xfId="1936"/>
    <cellStyle name="Обычный 41 2" xfId="1961"/>
    <cellStyle name="Обычный 5" xfId="66"/>
    <cellStyle name="Обычный 6" xfId="82"/>
    <cellStyle name="Обычный 6 2" xfId="117"/>
    <cellStyle name="Обычный 6 3" xfId="1700"/>
    <cellStyle name="Обычный 7" xfId="84"/>
    <cellStyle name="Обычный 7 2" xfId="118"/>
    <cellStyle name="Обычный 7 2 2" xfId="180"/>
    <cellStyle name="Обычный 7 2 2 2" xfId="240"/>
    <cellStyle name="Обычный 7 2 2 2 2" xfId="354"/>
    <cellStyle name="Обычный 7 2 2 3" xfId="304"/>
    <cellStyle name="Обычный 7 2 2 3 2" xfId="413"/>
    <cellStyle name="Обычный 7 2 2 4" xfId="211"/>
    <cellStyle name="Обычный 7 2 2 5" xfId="325"/>
    <cellStyle name="Обычный 7 2 3" xfId="156"/>
    <cellStyle name="Обычный 7 2 3 2" xfId="226"/>
    <cellStyle name="Обычный 7 2 3 3" xfId="340"/>
    <cellStyle name="Обычный 7 2 4" xfId="259"/>
    <cellStyle name="Обычный 7 2 4 2" xfId="369"/>
    <cellStyle name="Обычный 7 2 5" xfId="276"/>
    <cellStyle name="Обычный 7 2 5 2" xfId="385"/>
    <cellStyle name="Обычный 7 2 6" xfId="197"/>
    <cellStyle name="Обычный 7 2 7" xfId="311"/>
    <cellStyle name="Обычный 7 3" xfId="179"/>
    <cellStyle name="Обычный 7 3 2" xfId="239"/>
    <cellStyle name="Обычный 7 3 2 2" xfId="353"/>
    <cellStyle name="Обычный 7 3 3" xfId="305"/>
    <cellStyle name="Обычный 7 3 3 2" xfId="414"/>
    <cellStyle name="Обычный 7 3 4" xfId="210"/>
    <cellStyle name="Обычный 7 3 5" xfId="324"/>
    <cellStyle name="Обычный 7 4" xfId="148"/>
    <cellStyle name="Обычный 7 4 2" xfId="225"/>
    <cellStyle name="Обычный 7 4 3" xfId="339"/>
    <cellStyle name="Обычный 7 5" xfId="258"/>
    <cellStyle name="Обычный 7 5 2" xfId="368"/>
    <cellStyle name="Обычный 7 6" xfId="275"/>
    <cellStyle name="Обычный 7 6 2" xfId="384"/>
    <cellStyle name="Обычный 7 7" xfId="196"/>
    <cellStyle name="Обычный 7 8" xfId="310"/>
    <cellStyle name="Обычный 7 9" xfId="1701"/>
    <cellStyle name="Обычный 8" xfId="101"/>
    <cellStyle name="Обычный 8 2" xfId="181"/>
    <cellStyle name="Обычный 8 2 2" xfId="241"/>
    <cellStyle name="Обычный 8 2 2 2" xfId="355"/>
    <cellStyle name="Обычный 8 2 3" xfId="306"/>
    <cellStyle name="Обычный 8 2 3 2" xfId="415"/>
    <cellStyle name="Обычный 8 2 4" xfId="212"/>
    <cellStyle name="Обычный 8 2 5" xfId="326"/>
    <cellStyle name="Обычный 8 3" xfId="160"/>
    <cellStyle name="Обычный 8 3 2" xfId="227"/>
    <cellStyle name="Обычный 8 3 3" xfId="341"/>
    <cellStyle name="Обычный 8 4" xfId="260"/>
    <cellStyle name="Обычный 8 4 2" xfId="370"/>
    <cellStyle name="Обычный 8 5" xfId="277"/>
    <cellStyle name="Обычный 8 5 2" xfId="386"/>
    <cellStyle name="Обычный 8 6" xfId="198"/>
    <cellStyle name="Обычный 8 7" xfId="312"/>
    <cellStyle name="Обычный 8 8" xfId="1702"/>
    <cellStyle name="Обычный 9" xfId="110"/>
    <cellStyle name="Обычный 9 2" xfId="182"/>
    <cellStyle name="Обычный 9 2 2" xfId="242"/>
    <cellStyle name="Обычный 9 2 2 2" xfId="356"/>
    <cellStyle name="Обычный 9 2 3" xfId="307"/>
    <cellStyle name="Обычный 9 2 3 2" xfId="416"/>
    <cellStyle name="Обычный 9 2 4" xfId="213"/>
    <cellStyle name="Обычный 9 2 5" xfId="327"/>
    <cellStyle name="Обычный 9 3" xfId="165"/>
    <cellStyle name="Обычный 9 3 2" xfId="228"/>
    <cellStyle name="Обычный 9 3 3" xfId="342"/>
    <cellStyle name="Обычный 9 4" xfId="261"/>
    <cellStyle name="Обычный 9 4 2" xfId="371"/>
    <cellStyle name="Обычный 9 5" xfId="278"/>
    <cellStyle name="Обычный 9 5 2" xfId="387"/>
    <cellStyle name="Обычный 9 6" xfId="199"/>
    <cellStyle name="Обычный 9 7" xfId="313"/>
    <cellStyle name="Обычный 9 8" xfId="1703"/>
    <cellStyle name="ПИР" xfId="1928"/>
    <cellStyle name="Плохой 10" xfId="1704"/>
    <cellStyle name="Плохой 11" xfId="1705"/>
    <cellStyle name="Плохой 12" xfId="1706"/>
    <cellStyle name="Плохой 13" xfId="1707"/>
    <cellStyle name="Плохой 14" xfId="1708"/>
    <cellStyle name="Плохой 15" xfId="1709"/>
    <cellStyle name="Плохой 16" xfId="1710"/>
    <cellStyle name="Плохой 17" xfId="1711"/>
    <cellStyle name="Плохой 18" xfId="1712"/>
    <cellStyle name="Плохой 19" xfId="1713"/>
    <cellStyle name="Плохой 2" xfId="1714"/>
    <cellStyle name="Плохой 2 2" xfId="1715"/>
    <cellStyle name="Плохой 2 3" xfId="1716"/>
    <cellStyle name="Плохой 2 4" xfId="1717"/>
    <cellStyle name="Плохой 2 5" xfId="1718"/>
    <cellStyle name="Плохой 2 6" xfId="1719"/>
    <cellStyle name="Плохой 20" xfId="1720"/>
    <cellStyle name="Плохой 21" xfId="1721"/>
    <cellStyle name="Плохой 22" xfId="1722"/>
    <cellStyle name="Плохой 23" xfId="1723"/>
    <cellStyle name="Плохой 24" xfId="1724"/>
    <cellStyle name="Плохой 3" xfId="1725"/>
    <cellStyle name="Плохой 3 2" xfId="1726"/>
    <cellStyle name="Плохой 3 3" xfId="1727"/>
    <cellStyle name="Плохой 3 4" xfId="1728"/>
    <cellStyle name="Плохой 3 5" xfId="1729"/>
    <cellStyle name="Плохой 3 6" xfId="1730"/>
    <cellStyle name="Плохой 4" xfId="1731"/>
    <cellStyle name="Плохой 5" xfId="1732"/>
    <cellStyle name="Плохой 6" xfId="1733"/>
    <cellStyle name="Плохой 7" xfId="1734"/>
    <cellStyle name="Плохой 8" xfId="1735"/>
    <cellStyle name="Плохой 9" xfId="1736"/>
    <cellStyle name="Пояснение 10" xfId="1737"/>
    <cellStyle name="Пояснение 11" xfId="1738"/>
    <cellStyle name="Пояснение 12" xfId="1739"/>
    <cellStyle name="Пояснение 13" xfId="1740"/>
    <cellStyle name="Пояснение 14" xfId="1741"/>
    <cellStyle name="Пояснение 15" xfId="1742"/>
    <cellStyle name="Пояснение 16" xfId="1743"/>
    <cellStyle name="Пояснение 17" xfId="1744"/>
    <cellStyle name="Пояснение 18" xfId="1745"/>
    <cellStyle name="Пояснение 19" xfId="1746"/>
    <cellStyle name="Пояснение 2" xfId="1747"/>
    <cellStyle name="Пояснение 2 2" xfId="1748"/>
    <cellStyle name="Пояснение 2 3" xfId="1749"/>
    <cellStyle name="Пояснение 2 4" xfId="1750"/>
    <cellStyle name="Пояснение 2 5" xfId="1751"/>
    <cellStyle name="Пояснение 2 6" xfId="1752"/>
    <cellStyle name="Пояснение 20" xfId="1753"/>
    <cellStyle name="Пояснение 21" xfId="1754"/>
    <cellStyle name="Пояснение 22" xfId="1755"/>
    <cellStyle name="Пояснение 23" xfId="1756"/>
    <cellStyle name="Пояснение 24" xfId="1757"/>
    <cellStyle name="Пояснение 3" xfId="1758"/>
    <cellStyle name="Пояснение 3 2" xfId="1759"/>
    <cellStyle name="Пояснение 3 3" xfId="1760"/>
    <cellStyle name="Пояснение 3 4" xfId="1761"/>
    <cellStyle name="Пояснение 3 5" xfId="1762"/>
    <cellStyle name="Пояснение 3 6" xfId="1763"/>
    <cellStyle name="Пояснение 4" xfId="1764"/>
    <cellStyle name="Пояснение 5" xfId="1765"/>
    <cellStyle name="Пояснение 6" xfId="1766"/>
    <cellStyle name="Пояснение 7" xfId="1767"/>
    <cellStyle name="Пояснение 8" xfId="1768"/>
    <cellStyle name="Пояснение 9" xfId="1769"/>
    <cellStyle name="Примечание 10" xfId="1770"/>
    <cellStyle name="Примечание 11" xfId="1771"/>
    <cellStyle name="Примечание 12" xfId="1772"/>
    <cellStyle name="Примечание 13" xfId="1773"/>
    <cellStyle name="Примечание 14" xfId="1774"/>
    <cellStyle name="Примечание 15" xfId="1775"/>
    <cellStyle name="Примечание 16" xfId="1776"/>
    <cellStyle name="Примечание 17" xfId="1777"/>
    <cellStyle name="Примечание 18" xfId="1778"/>
    <cellStyle name="Примечание 19" xfId="1779"/>
    <cellStyle name="Примечание 2" xfId="1780"/>
    <cellStyle name="Примечание 2 2" xfId="1781"/>
    <cellStyle name="Примечание 2 3" xfId="1782"/>
    <cellStyle name="Примечание 2 4" xfId="1783"/>
    <cellStyle name="Примечание 2 5" xfId="1784"/>
    <cellStyle name="Примечание 2 6" xfId="1785"/>
    <cellStyle name="Примечание 20" xfId="1786"/>
    <cellStyle name="Примечание 21" xfId="1787"/>
    <cellStyle name="Примечание 22" xfId="1788"/>
    <cellStyle name="Примечание 23" xfId="1789"/>
    <cellStyle name="Примечание 24" xfId="1790"/>
    <cellStyle name="Примечание 3" xfId="1791"/>
    <cellStyle name="Примечание 3 2" xfId="1792"/>
    <cellStyle name="Примечание 3 3" xfId="1793"/>
    <cellStyle name="Примечание 3 4" xfId="1794"/>
    <cellStyle name="Примечание 3 5" xfId="1795"/>
    <cellStyle name="Примечание 3 6" xfId="1796"/>
    <cellStyle name="Примечание 4" xfId="1797"/>
    <cellStyle name="Примечание 5" xfId="1798"/>
    <cellStyle name="Примечание 6" xfId="1799"/>
    <cellStyle name="Примечание 7" xfId="1800"/>
    <cellStyle name="Примечание 8" xfId="1801"/>
    <cellStyle name="Примечание 9" xfId="1802"/>
    <cellStyle name="Процентный" xfId="1921" builtinId="5"/>
    <cellStyle name="Процентный 10" xfId="1803"/>
    <cellStyle name="Процентный 11" xfId="1804"/>
    <cellStyle name="Процентный 12" xfId="1805"/>
    <cellStyle name="Процентный 13" xfId="1806"/>
    <cellStyle name="Процентный 14" xfId="1807"/>
    <cellStyle name="Процентный 15" xfId="1943"/>
    <cellStyle name="Процентный 2" xfId="4"/>
    <cellStyle name="Процентный 2 2" xfId="1808"/>
    <cellStyle name="Процентный 3" xfId="67"/>
    <cellStyle name="Процентный 3 2" xfId="83"/>
    <cellStyle name="Процентный 3 3" xfId="1935"/>
    <cellStyle name="Процентный 4" xfId="1809"/>
    <cellStyle name="Процентный 5" xfId="1810"/>
    <cellStyle name="Процентный 6" xfId="1811"/>
    <cellStyle name="Процентный 7" xfId="1812"/>
    <cellStyle name="Процентный 8" xfId="1813"/>
    <cellStyle name="Процентный 9" xfId="1814"/>
    <cellStyle name="СводРасч" xfId="257"/>
    <cellStyle name="Связанная ячейка 10" xfId="1815"/>
    <cellStyle name="Связанная ячейка 11" xfId="1816"/>
    <cellStyle name="Связанная ячейка 12" xfId="1817"/>
    <cellStyle name="Связанная ячейка 13" xfId="1818"/>
    <cellStyle name="Связанная ячейка 14" xfId="1819"/>
    <cellStyle name="Связанная ячейка 15" xfId="1820"/>
    <cellStyle name="Связанная ячейка 16" xfId="1821"/>
    <cellStyle name="Связанная ячейка 17" xfId="1822"/>
    <cellStyle name="Связанная ячейка 18" xfId="1823"/>
    <cellStyle name="Связанная ячейка 19" xfId="1824"/>
    <cellStyle name="Связанная ячейка 2" xfId="1825"/>
    <cellStyle name="Связанная ячейка 2 2" xfId="1826"/>
    <cellStyle name="Связанная ячейка 2 3" xfId="1827"/>
    <cellStyle name="Связанная ячейка 2 4" xfId="1828"/>
    <cellStyle name="Связанная ячейка 2 5" xfId="1829"/>
    <cellStyle name="Связанная ячейка 2 6" xfId="1830"/>
    <cellStyle name="Связанная ячейка 20" xfId="1831"/>
    <cellStyle name="Связанная ячейка 21" xfId="1832"/>
    <cellStyle name="Связанная ячейка 22" xfId="1833"/>
    <cellStyle name="Связанная ячейка 23" xfId="1834"/>
    <cellStyle name="Связанная ячейка 24" xfId="1835"/>
    <cellStyle name="Связанная ячейка 3" xfId="1836"/>
    <cellStyle name="Связанная ячейка 3 2" xfId="1837"/>
    <cellStyle name="Связанная ячейка 3 3" xfId="1838"/>
    <cellStyle name="Связанная ячейка 3 4" xfId="1839"/>
    <cellStyle name="Связанная ячейка 3 5" xfId="1840"/>
    <cellStyle name="Связанная ячейка 3 6" xfId="1841"/>
    <cellStyle name="Связанная ячейка 4" xfId="1842"/>
    <cellStyle name="Связанная ячейка 5" xfId="1843"/>
    <cellStyle name="Связанная ячейка 6" xfId="1844"/>
    <cellStyle name="Связанная ячейка 7" xfId="1845"/>
    <cellStyle name="Связанная ячейка 8" xfId="1846"/>
    <cellStyle name="Связанная ячейка 9" xfId="1847"/>
    <cellStyle name="Стиль 1" xfId="1848"/>
    <cellStyle name="ТЕКСТ" xfId="119"/>
    <cellStyle name="ТЕКСТ 2" xfId="1849"/>
    <cellStyle name="Текст предупреждения 10" xfId="1850"/>
    <cellStyle name="Текст предупреждения 11" xfId="1851"/>
    <cellStyle name="Текст предупреждения 12" xfId="1852"/>
    <cellStyle name="Текст предупреждения 13" xfId="1853"/>
    <cellStyle name="Текст предупреждения 14" xfId="1854"/>
    <cellStyle name="Текст предупреждения 15" xfId="1855"/>
    <cellStyle name="Текст предупреждения 16" xfId="1856"/>
    <cellStyle name="Текст предупреждения 17" xfId="1857"/>
    <cellStyle name="Текст предупреждения 18" xfId="1858"/>
    <cellStyle name="Текст предупреждения 19" xfId="1859"/>
    <cellStyle name="Текст предупреждения 2" xfId="1860"/>
    <cellStyle name="Текст предупреждения 2 2" xfId="1861"/>
    <cellStyle name="Текст предупреждения 2 3" xfId="1862"/>
    <cellStyle name="Текст предупреждения 2 4" xfId="1863"/>
    <cellStyle name="Текст предупреждения 2 5" xfId="1864"/>
    <cellStyle name="Текст предупреждения 2 6" xfId="1865"/>
    <cellStyle name="Текст предупреждения 20" xfId="1866"/>
    <cellStyle name="Текст предупреждения 21" xfId="1867"/>
    <cellStyle name="Текст предупреждения 22" xfId="1868"/>
    <cellStyle name="Текст предупреждения 23" xfId="1869"/>
    <cellStyle name="Текст предупреждения 24" xfId="1870"/>
    <cellStyle name="Текст предупреждения 3" xfId="1871"/>
    <cellStyle name="Текст предупреждения 3 2" xfId="1872"/>
    <cellStyle name="Текст предупреждения 3 3" xfId="1873"/>
    <cellStyle name="Текст предупреждения 3 4" xfId="1874"/>
    <cellStyle name="Текст предупреждения 3 5" xfId="1875"/>
    <cellStyle name="Текст предупреждения 3 6" xfId="1876"/>
    <cellStyle name="Текст предупреждения 4" xfId="1877"/>
    <cellStyle name="Текст предупреждения 5" xfId="1878"/>
    <cellStyle name="Текст предупреждения 6" xfId="1879"/>
    <cellStyle name="Текст предупреждения 7" xfId="1880"/>
    <cellStyle name="Текст предупреждения 8" xfId="1881"/>
    <cellStyle name="Текст предупреждения 9" xfId="1882"/>
    <cellStyle name="Титул" xfId="1929"/>
    <cellStyle name="Тысячи [0]_Акт" xfId="1883"/>
    <cellStyle name="Тысячи_Акт" xfId="1884"/>
    <cellStyle name="Финансовый" xfId="99" builtinId="3"/>
    <cellStyle name="Финансовый [0] 2" xfId="3"/>
    <cellStyle name="Финансовый [0] 2 2" xfId="98"/>
    <cellStyle name="Финансовый [0] 2 2 2" xfId="159"/>
    <cellStyle name="Финансовый [0] 2 2 2 2" xfId="255"/>
    <cellStyle name="Финансовый [0] 2 2 3" xfId="194"/>
    <cellStyle name="Финансовый [0] 2 2 3 2" xfId="1885"/>
    <cellStyle name="Финансовый [0] 2 3" xfId="100"/>
    <cellStyle name="Финансовый [0] 2 4" xfId="120"/>
    <cellStyle name="Финансовый [0] 3" xfId="150"/>
    <cellStyle name="Финансовый [0] 3 2" xfId="158"/>
    <cellStyle name="Финансовый [0] 3 3" xfId="176"/>
    <cellStyle name="Финансовый 10" xfId="1955"/>
    <cellStyle name="Финансовый 11" xfId="1957"/>
    <cellStyle name="Финансовый 12" xfId="1959"/>
    <cellStyle name="Финансовый 13" xfId="1963"/>
    <cellStyle name="Финансовый 14" xfId="1965"/>
    <cellStyle name="Финансовый 15" xfId="1967"/>
    <cellStyle name="Финансовый 2" xfId="2"/>
    <cellStyle name="Финансовый 2 2" xfId="122"/>
    <cellStyle name="Финансовый 2 2 2" xfId="178"/>
    <cellStyle name="Финансовый 2 3" xfId="121"/>
    <cellStyle name="Финансовый 2 3 2" xfId="175"/>
    <cellStyle name="Финансовый 2 3 3" xfId="1886"/>
    <cellStyle name="Финансовый 2 4" xfId="152"/>
    <cellStyle name="Финансовый 2 5" xfId="195"/>
    <cellStyle name="Финансовый 3" xfId="12"/>
    <cellStyle name="Финансовый 3 2" xfId="123"/>
    <cellStyle name="Финансовый 3 2 2" xfId="153"/>
    <cellStyle name="Финансовый 3 3" xfId="1887"/>
    <cellStyle name="Финансовый 3 4" xfId="1939"/>
    <cellStyle name="Финансовый 4" xfId="15"/>
    <cellStyle name="Финансовый 4 2" xfId="124"/>
    <cellStyle name="Финансовый 4 2 2" xfId="154"/>
    <cellStyle name="Финансовый 5" xfId="68"/>
    <cellStyle name="Финансовый 5 2" xfId="125"/>
    <cellStyle name="Финансовый 5 2 2" xfId="155"/>
    <cellStyle name="Финансовый 6" xfId="149"/>
    <cellStyle name="Финансовый 6 2" xfId="157"/>
    <cellStyle name="Финансовый 7" xfId="1934"/>
    <cellStyle name="Финансовый 7 2" xfId="1940"/>
    <cellStyle name="Финансовый 8" xfId="1933"/>
    <cellStyle name="Финансовый 9" xfId="1953"/>
    <cellStyle name="Хвост" xfId="1930"/>
    <cellStyle name="Хороший 10" xfId="1888"/>
    <cellStyle name="Хороший 11" xfId="1889"/>
    <cellStyle name="Хороший 12" xfId="1890"/>
    <cellStyle name="Хороший 13" xfId="1891"/>
    <cellStyle name="Хороший 14" xfId="1892"/>
    <cellStyle name="Хороший 15" xfId="1893"/>
    <cellStyle name="Хороший 16" xfId="1894"/>
    <cellStyle name="Хороший 17" xfId="1895"/>
    <cellStyle name="Хороший 18" xfId="1896"/>
    <cellStyle name="Хороший 19" xfId="1897"/>
    <cellStyle name="Хороший 2" xfId="1898"/>
    <cellStyle name="Хороший 2 2" xfId="1899"/>
    <cellStyle name="Хороший 2 3" xfId="1900"/>
    <cellStyle name="Хороший 2 4" xfId="1901"/>
    <cellStyle name="Хороший 2 5" xfId="1902"/>
    <cellStyle name="Хороший 2 6" xfId="1903"/>
    <cellStyle name="Хороший 20" xfId="1904"/>
    <cellStyle name="Хороший 21" xfId="1905"/>
    <cellStyle name="Хороший 22" xfId="1906"/>
    <cellStyle name="Хороший 23" xfId="1907"/>
    <cellStyle name="Хороший 24" xfId="1908"/>
    <cellStyle name="Хороший 3" xfId="1909"/>
    <cellStyle name="Хороший 3 2" xfId="1910"/>
    <cellStyle name="Хороший 3 3" xfId="1911"/>
    <cellStyle name="Хороший 3 4" xfId="1912"/>
    <cellStyle name="Хороший 3 5" xfId="1913"/>
    <cellStyle name="Хороший 3 6" xfId="1914"/>
    <cellStyle name="Хороший 4" xfId="1915"/>
    <cellStyle name="Хороший 5" xfId="1916"/>
    <cellStyle name="Хороший 6" xfId="1917"/>
    <cellStyle name="Хороший 7" xfId="1918"/>
    <cellStyle name="Хороший 8" xfId="1919"/>
    <cellStyle name="Хороший 9" xfId="19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externalLink" Target="externalLinks/externalLink38.xml"/><Relationship Id="rId55" Type="http://schemas.openxmlformats.org/officeDocument/2006/relationships/externalLink" Target="externalLinks/externalLink4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1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externalLink" Target="externalLinks/externalLink4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54" Type="http://schemas.openxmlformats.org/officeDocument/2006/relationships/externalLink" Target="externalLinks/externalLink4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externalLink" Target="externalLinks/externalLink40.xml"/><Relationship Id="rId6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57;&#1084;&#1077;&#1090;&#1099;%20&#1088;&#1072;&#1073;&#1086;&#1095;&#1080;&#1077;/2008/&#1089;&#1084;&#1077;&#1090;&#1072;%20&#1075;&#1077;&#1086;&#1083;%20&#1042;&#1086;&#1083;&#1075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SHKINA\Transfer\&#1052;&#1086;&#1080;%20&#1076;&#1086;&#1082;&#1091;&#1084;&#1077;&#1085;&#1090;&#1099;\&#1055;&#1053;&#1056;%20&#1057;&#1084;&#1086;&#1083;&#1077;&#1085;&#1089;&#1082;&#1072;&#1103;\&#1055;&#1053;&#1056;%20&#1076;&#1086;&#1087;%2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3;&#1040;&#1055;&#1086;&#1076;&#1085;&#105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!Bakcell\&#1041;&#1102;&#1076;\&#1041;&#1102;&#1076;&#1078;&#1077;&#1090;_Bakcell_081_07_2007-09-2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WP\NGK\5_2005\&#1057;&#1084;&#1077;&#1090;&#1072;_5_2005_&#1050;&#1072;&#1088;&#1100;&#1077;&#1088;&#1099;-&#104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Temp/Rar$DI00.781/&#1048;&#1079;&#1099;&#1089;&#1082;&#1072;&#1085;&#1080;&#1103;/&#1075;&#1077;&#1086;&#1083;-&#1048;&#1082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Temp\Rar$DI00.781\&#1048;&#1079;&#1099;&#1089;&#1082;&#1072;&#1085;&#1080;&#1103;\&#1075;&#1077;&#1086;&#1083;-&#1048;&#108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Temp\Rar$DI00.781\&#1048;&#1079;&#1099;&#1089;&#1082;&#1072;&#1085;&#1080;&#1103;\&#1075;&#1077;&#1086;&#1083;-&#1048;&#108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43;&#1045;&#1054;&#1057;&#1052;&#1045;&#1058;&#1040;/&#1056;&#1040;&#1057;&#1063;&#1045;&#1058;%20&#1057;&#1052;&#1045;&#1058;&#106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086;&#1073;&#1097;&#1072;&#1103;%20&#1087;&#1072;&#1087;&#1082;&#1072;\&#1070;&#1089;&#1091;&#1087;&#1086;&#1074;\&#1057;&#1052;&#1045;&#1058;&#104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&#1043;&#1045;&#1054;&#1057;&#1052;&#1045;&#1058;&#1040;\&#1056;&#1040;&#1057;&#1063;&#1045;&#1058;%20&#1057;&#1052;&#1045;&#1058;&#106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&#1043;&#1045;&#1054;&#1057;&#1052;&#1045;&#1058;&#1040;\&#1056;&#1040;&#1057;&#1063;&#1045;&#1058;%20&#1057;&#1052;&#1045;&#1058;&#1067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7;&#1045;&#1052;&#1086;&#1076;&#108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89;&#1084;&#1077;&#1090;&#1085;&#1099;&#1081;\&#1040;&#1083;&#1077;&#1082;&#1089;&#1072;&#1085;&#1076;&#1088;%20&#1040;&#1083;&#1077;&#1082;&#1089;&#1077;&#1077;&#1074;&#1080;&#1095;\&#1057;&#1057;&#1056;%20&#1089;&#1085;&#1077;&#1075;&#1086;&#1074;&#1072;&#1103;%20&#1087;&#1072;&#1076;&#1100;\&#1059;&#1050;&#1057;&#1048;%20&#1057;&#1090;&#1088;&#1102;&#1082;&#1086;&#1074;\&#1056;&#1072;&#1079;&#1085;&#1086;&#1077;%20Excel\&#1057;&#1057;&#1056;\&#1059;&#1050;&#1057;&#1048;\&#1056;&#1045;&#1057;&#1058;&#1056;&#1059;&#1050;&#1058;&#1059;&#1056;&#1048;&#1047;&#1040;&#1062;&#1048;&#1071;\&#1057;&#1086;&#1089;&#1085;&#1086;&#1074;&#1086;&#1077;\&#1052;&#1086;&#1080;%20&#1076;&#1086;&#1082;&#1091;&#1084;&#1077;&#1085;&#1090;&#1099;\&#1041;&#1102;&#1076;&#1078;&#1077;&#1090;\&#1060;&#1062;&#1055;\&#1056;&#1077;&#1089;&#1090;&#1088;&#1091;&#1082;&#1090;&#1091;&#1088;&#1080;&#1079;&#1072;&#1094;&#1080;&#1103;\&#1057;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vo-d\d\&#1042;&#1080;&#1083;&#1099;\GEODESIA\Natasha\&#1042;&#1053;&#1048;&#1048;&#1056;\&#1057;&#1084;&#1077;&#1090;&#1072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rozhnyj/Downloads/&#1042;&#1040;&#1057;&#1048;&#1051;&#1048;&#1049;/&#1055;&#1048;&#1056;%20&#1057;&#1090;&#1072;&#1076;&#1080;&#1086;&#1085;/DOCUME~1/TEMP/LOCALS~1/Temp/Xl000026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nko\&#1084;&#1086;&#1080;%20&#1076;&#1086;&#1082;&#1091;&#1084;&#1077;&#1085;&#1090;\TEMP\ps19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1\Netwrkng\WORK\Project_Price_1-99.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COPU\&#1052;&#1086;&#1080;%20&#1076;&#1086;&#1082;&#1091;&#1084;&#1077;&#1085;&#1090;&#1099;%20898\&#1051;&#1086;&#1087;&#1072;&#1090;&#1082;&#1080;&#1085;\&#1057;&#1077;&#1088;&#1074;&#1077;&#1088;\&#1053;&#1072;&#1083;&#1080;&#1095;&#1080;&#1077;%20&#1072;&#1074;&#1090;&#1086;&#1090;&#1088;&#1072;&#1085;&#1089;&#1087;&#1086;&#1088;&#1090;&#1072;%20&#1087;&#1086;%20&#1060;&#1062;&#1055;\&#1057;&#1074;&#1086;&#1076;&#1085;&#1072;&#1103;%20&#1086;&#1090;&#1095;&#1077;&#1090;&#1099;%2020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88;&#1091;&#1076;&#1086;&#1079;&#1072;&#1090;&#1088;&#1072;&#1090;&#1099;%20&#1054;&#1054;&#1054;%20&#1043;&#1072;&#1079;&#1087;&#1088;&#1086;&#1084;%20&#1090;&#1088;&#1072;&#1085;&#1089;&#1075;&#1072;&#1079;%20&#1057;&#1072;&#1085;&#1082;&#1090;-&#1055;&#1077;&#1090;&#1077;&#1088;&#1073;&#1091;&#1088;&#1075;.%20&#1042;&#1085;&#1077;&#1076;&#1088;&#1077;&#1085;&#1080;&#1077;\&#1057;&#1080;&#1089;&#1090;&#1077;&#1084;&#1072;%20&#1076;&#1080;&#1089;&#1087;&#1077;&#1090;&#1095;&#1077;&#1088;&#1089;&#1082;&#1086;&#1075;&#1086;%20&#1091;&#1087;&#1088;&#1072;&#1074;&#1083;&#1077;&#1085;&#1080;&#1103;%20&#1074;%20&#1088;&#1072;&#1084;&#1082;&#1072;&#1093;%20&#1089;&#1090;&#1088;&#1086;&#1081;&#1082;&#1080;%20&#1059;&#1093;&#1090;&#1072;-&#1058;&#1086;&#1088;&#1078;&#1086;&#1082;.%20II%20&#1085;&#1080;&#1090;&#1082;&#1072;%20(&#1071;&#1084;&#1072;&#1083;)\&#1056;&#1044;%20-%20&#1057;&#1044;&#1059;%20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olikw2k\BLANK\&#1054;&#1073;&#1097;&#1080;&#1077;%20&#1076;&#1072;&#1085;&#1085;&#1099;&#1077;%20_format%20(electr)_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haylova\AppData\Local\Microsoft\Windows\INetCache\Content.Outlook\S1Y6U532\&#1056;&#1072;&#1079;&#1076;&#1077;&#1083;%20&#1055;&#1044;%20&#8470;9.%20&#1063;&#1072;&#1089;&#1090;&#1100;%202.%20&#1069;&#1051;2-4-&#1055;&#1048;&#1056;-&#1057;&#1052;2_&#1080;&#1079;&#1084;5%2012.0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CurProjects\Working_objects\BalticZavod\&#1048;&#1042;&#1062;%20(62-01-001)\62-01-&#1057;&#1057;.001\Spec%20&#1048;&#1042;&#1062;(16.08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76;&#1077;&#1087;&#1072;&#1088;&#1090;&#1072;&#1084;&#1077;&#1085;&#1090;%20&#1089;&#1080;&#1073;\&#1054;&#1090;&#1076;&#1077;&#1083;%20&#1087;&#1088;&#1086;&#1077;&#1082;&#1090;&#1080;&#1088;&#1086;&#1074;&#1072;&#1085;&#1080;&#1103;\01.%20&#1055;&#1088;&#1086;&#1077;&#1082;&#1090;&#1099;%20&#1074;%20&#1088;&#1072;&#1079;&#1088;&#1072;&#1073;&#1086;&#1090;&#1082;&#1077;\&#1057;&#1072;&#1084;&#1072;&#1088;&#1072;&#1090;&#1088;&#1072;&#1085;&#1089;&#1075;&#1072;&#1079;\07.%20&#1055;&#1088;&#1086;&#1077;&#1082;&#1090;&#1080;&#1088;&#1086;&#1074;&#1072;&#1085;&#1080;&#1077;\01.&#1058;&#1077;&#1093;&#1085;&#1080;&#1095;&#1077;&#1089;&#1082;&#1080;&#1081;%20&#1087;&#1088;&#1086;&#1077;&#1082;&#1090;\&#1057;&#1087;&#1077;&#1094;&#1080;&#1092;&#1080;&#1082;&#1072;&#1094;&#1080;&#1103;\1807200716462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DTkachev\Ttt_\Objects\&#1055;&#1057;&#1041;\PSBkrasnogvard_v4_0909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 (доп)"/>
      <sheetName val="ПС 110 кВ (доп)"/>
      <sheetName val=" КИП и А(доп)"/>
      <sheetName val="содержание том 8"/>
      <sheetName val="ПС 110 кВ _доп_"/>
      <sheetName val="W28"/>
    </sheetNames>
    <sheetDataSet>
      <sheetData sheetId="0"/>
      <sheetData sheetId="1" refreshError="1">
        <row r="8">
          <cell r="D8" t="str">
            <v>Сметная стоимость</v>
          </cell>
        </row>
        <row r="9">
          <cell r="D9" t="str">
            <v>Нормативная трудоемкость</v>
          </cell>
        </row>
        <row r="12">
          <cell r="B12" t="str">
            <v>Номер или шифр</v>
          </cell>
          <cell r="C12" t="str">
            <v>Наименование и техническая характеристика</v>
          </cell>
          <cell r="F12" t="str">
            <v>Затраты труда</v>
          </cell>
        </row>
        <row r="13">
          <cell r="B13" t="str">
            <v xml:space="preserve">норматива, </v>
          </cell>
          <cell r="C13" t="str">
            <v xml:space="preserve">оборудования или видов работ,ресурсов </v>
          </cell>
          <cell r="D13" t="str">
            <v>Единица</v>
          </cell>
          <cell r="E13" t="str">
            <v>Кол-во</v>
          </cell>
          <cell r="F13" t="str">
            <v>на един.</v>
          </cell>
        </row>
        <row r="14">
          <cell r="B14" t="str">
            <v>ценника</v>
          </cell>
          <cell r="C14" t="str">
            <v>и затрат</v>
          </cell>
          <cell r="D14" t="str">
            <v>измер.</v>
          </cell>
          <cell r="F14" t="str">
            <v>измерения</v>
          </cell>
        </row>
        <row r="15">
          <cell r="B15" t="str">
            <v>2</v>
          </cell>
          <cell r="C15" t="str">
            <v>3</v>
          </cell>
          <cell r="D15" t="str">
            <v>4</v>
          </cell>
          <cell r="E15" t="str">
            <v>5</v>
          </cell>
          <cell r="F15" t="str">
            <v>6</v>
          </cell>
        </row>
        <row r="16">
          <cell r="B16" t="str">
            <v>МДС 81-27.2001</v>
          </cell>
          <cell r="C16" t="str">
            <v>К стеснен.=1,2 (85% работ См.№10и)</v>
          </cell>
        </row>
        <row r="17">
          <cell r="B17" t="str">
            <v>табл.1.п.1</v>
          </cell>
          <cell r="C17" t="str">
            <v>27112,8*0,85*0,2=4609</v>
          </cell>
        </row>
        <row r="18">
          <cell r="B18" t="str">
            <v>ГЭСНп -2001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ЛЧ Р"/>
      <sheetName val="План Газпрома"/>
      <sheetName val="Лист5"/>
      <sheetName val="ПЛАН 07-10"/>
      <sheetName val="Акт-Смета_30"/>
      <sheetName val="Смета 1 инж_изыск"/>
      <sheetName val="свод 2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ГлавнСмГАП"/>
      <sheetName val="КалендПлан"/>
      <sheetName val="СводнСм"/>
      <sheetName val="СмШурф"/>
      <sheetName val="СмРучБур"/>
      <sheetName val="СмМашБур"/>
    </sheetNames>
    <sheetDataSet>
      <sheetData sheetId="0"/>
      <sheetData sheetId="1"/>
      <sheetData sheetId="2"/>
      <sheetData sheetId="3"/>
      <sheetData sheetId="4"/>
      <sheetData sheetId="5" refreshError="1">
        <row r="40">
          <cell r="J40">
            <v>67798</v>
          </cell>
        </row>
      </sheetData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еолог"/>
      <sheetName val="Лист2"/>
      <sheetName val="Лист3"/>
      <sheetName val="геолог м"/>
    </sheetNames>
    <sheetDataSet>
      <sheetData sheetId="0" refreshError="1"/>
      <sheetData sheetId="1">
        <row r="81">
          <cell r="L81">
            <v>11150.96551828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8"/>
      <sheetName val="исх-данные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  <sheetName val="топо"/>
      <sheetName val="Обновление"/>
      <sheetName val="Цена"/>
      <sheetName val="Product"/>
      <sheetName val="Шкаф"/>
      <sheetName val="Коэфф1."/>
      <sheetName val="Прайс лист"/>
      <sheetName val="Упр"/>
      <sheetName val="ц_1991"/>
      <sheetName val="информация"/>
      <sheetName val="РС"/>
      <sheetName val="Данные для расчёта сметы"/>
      <sheetName val="СметаСводная"/>
      <sheetName val="свод 2"/>
      <sheetName val="ИГ1"/>
      <sheetName val="См 1 наруж.водопровод"/>
      <sheetName val="свод1"/>
      <sheetName val="СметаСводная Рыб"/>
      <sheetName val="#ССЫЛКА"/>
      <sheetName val="СметаСводная Колпино"/>
      <sheetName val="Материалы"/>
      <sheetName val="шаблон"/>
      <sheetName val="Journals"/>
      <sheetName val="свод 3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ПДР"/>
      <sheetName val="Norm"/>
      <sheetName val="все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Курсы"/>
      <sheetName val="ВКЕ"/>
      <sheetName val="СМЕТА проект"/>
      <sheetName val="РП"/>
      <sheetName val="Сводная смета"/>
      <sheetName val="list"/>
      <sheetName val="Разработка проекта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свод_3"/>
      <sheetName val="ПСП_"/>
      <sheetName val="Пример_расчета"/>
      <sheetName val="свод_2"/>
      <sheetName val="СМЕТА_проект"/>
      <sheetName val="Сводная_смета"/>
      <sheetName val="Разработка_проекта"/>
      <sheetName val="Main"/>
      <sheetName val="Кл-р SysTel"/>
      <sheetName val="СПРПФ"/>
      <sheetName val="sapactivexlhiddensheet"/>
      <sheetName val="КП Прим (3)"/>
      <sheetName val="1.3"/>
      <sheetName val="Калькуляция_2012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Лист опроса"/>
      <sheetName val="к.84-к.83"/>
      <sheetName val="Summary"/>
      <sheetName val="HP и оргтехника"/>
      <sheetName val="5ОборРабМест(HP)"/>
      <sheetName val="Зап-3- СЦБ"/>
      <sheetName val="СметаСводная павильон"/>
      <sheetName val="сводная"/>
      <sheetName val="OCK1"/>
      <sheetName val="СМ"/>
      <sheetName val="Раб"/>
      <sheetName val="Ap"/>
      <sheetName val="Раб1"/>
      <sheetName val="Штамп"/>
      <sheetName val="Ан"/>
      <sheetName val="Титул"/>
      <sheetName val="СмДок"/>
      <sheetName val="СостРабПр"/>
      <sheetName val="Огл"/>
      <sheetName val="ПЗ"/>
      <sheetName val="ИсхДан"/>
      <sheetName val="С0"/>
      <sheetName val="Л09-02"/>
      <sheetName val="Л09-03"/>
      <sheetName val="16"/>
      <sheetName val="17"/>
      <sheetName val="18"/>
      <sheetName val="SS(4)"/>
      <sheetName val="SS(5)"/>
      <sheetName val="SS(6)"/>
      <sheetName val="SSS"/>
      <sheetName val="SS(7)"/>
      <sheetName val="SS(8)"/>
      <sheetName val="SS(9)"/>
      <sheetName val="SS(10)"/>
      <sheetName val="SS(11)"/>
      <sheetName val="SS(12)"/>
      <sheetName val="SS(13)"/>
      <sheetName val="SS(14)"/>
      <sheetName val="SS(15)"/>
      <sheetName val="SS(16)"/>
      <sheetName val="SS(17)"/>
      <sheetName val="SS(18)"/>
      <sheetName val="SS(19)"/>
      <sheetName val="SS(20)"/>
      <sheetName val="SS(21)"/>
      <sheetName val="SS(22)"/>
      <sheetName val="SS(23)"/>
      <sheetName val="SS(24)"/>
      <sheetName val="SS(25)"/>
      <sheetName val="SS(26)"/>
      <sheetName val="SS(27)"/>
      <sheetName val="SS(28)"/>
      <sheetName val="SS(29)"/>
      <sheetName val="SS(30)"/>
      <sheetName val="SS(31)"/>
      <sheetName val="SS(32)"/>
      <sheetName val="SS(33)"/>
      <sheetName val="SS(34)"/>
      <sheetName val="SS(35)"/>
      <sheetName val="SS(36)"/>
      <sheetName val="SS(37)"/>
      <sheetName val="SS(38)"/>
      <sheetName val="SS(39)"/>
      <sheetName val="SS(40)"/>
      <sheetName val="SS(41)"/>
      <sheetName val="SS(42)"/>
      <sheetName val="SS(43)"/>
      <sheetName val="SS(44)"/>
      <sheetName val="SS(45)"/>
      <sheetName val="SS(46)"/>
      <sheetName val="SS(47)"/>
      <sheetName val="SS(48)"/>
      <sheetName val="SS(49)"/>
      <sheetName val="SS(50)"/>
      <sheetName val="SS(51)"/>
      <sheetName val="SS(52)"/>
      <sheetName val="SS(53)"/>
      <sheetName val="SS(54)"/>
      <sheetName val="SS(55)"/>
      <sheetName val="SS(56)"/>
      <sheetName val="SS(57)"/>
      <sheetName val="SS(58)"/>
      <sheetName val="SS(59)"/>
      <sheetName val="SS(60)"/>
      <sheetName val="SS(61)"/>
      <sheetName val="SS(62)"/>
      <sheetName val="SS(63)"/>
      <sheetName val="SS(64)"/>
      <sheetName val="SS(65)"/>
      <sheetName val="SS(66)"/>
      <sheetName val="SS(67)"/>
      <sheetName val="SS(68)"/>
      <sheetName val="SS(69)"/>
      <sheetName val="SS(70)"/>
      <sheetName val="SS(71)"/>
      <sheetName val="SS(72)"/>
      <sheetName val="SS(73)"/>
      <sheetName val="SS(74)"/>
      <sheetName val="SS(75)"/>
      <sheetName val="SS(76)"/>
      <sheetName val="SS(77)"/>
      <sheetName val="SS(78)"/>
      <sheetName val="SS(79)"/>
      <sheetName val="SS(80)"/>
      <sheetName val="SS(81)"/>
      <sheetName val="SS(82)"/>
      <sheetName val="SS(83)"/>
      <sheetName val="SS(84)"/>
      <sheetName val="SS(85)"/>
      <sheetName val="SS(86)"/>
      <sheetName val="SS(87)"/>
      <sheetName val="SS(88)"/>
      <sheetName val="SS(89)"/>
      <sheetName val="SS(90)"/>
      <sheetName val="SS(91)"/>
      <sheetName val="SS(92)"/>
      <sheetName val="SS(93)"/>
      <sheetName val="SS(94)"/>
      <sheetName val="SS(95)"/>
      <sheetName val="SS(96)"/>
      <sheetName val="SS(97)"/>
      <sheetName val="SS(98)"/>
      <sheetName val="SS(99)"/>
      <sheetName val="SS(100)"/>
      <sheetName val="SS(101)"/>
      <sheetName val="SS(102)"/>
      <sheetName val="SS(103)"/>
      <sheetName val="SS(104)"/>
      <sheetName val="SS(105)"/>
      <sheetName val="SS(106)"/>
      <sheetName val="SS(107)"/>
      <sheetName val="SS(108)"/>
      <sheetName val="SS(109)"/>
      <sheetName val="SS(110)"/>
      <sheetName val="SS(111)"/>
      <sheetName val="SS(112)"/>
      <sheetName val="SS(113)"/>
      <sheetName val="SS(114)"/>
      <sheetName val="SS(115)"/>
      <sheetName val="SS(116)"/>
      <sheetName val="SS(117)"/>
      <sheetName val="SS(118)"/>
      <sheetName val="SS(119)"/>
      <sheetName val="SS(120)"/>
      <sheetName val="SS(121)"/>
      <sheetName val="SS(122)"/>
      <sheetName val="SS(123)"/>
      <sheetName val="SS(124)"/>
      <sheetName val="SS(125)"/>
      <sheetName val="SS(126)"/>
      <sheetName val="SS(127)"/>
      <sheetName val="SS(128)"/>
      <sheetName val="SS(129)"/>
      <sheetName val="SS(130)"/>
      <sheetName val="SS(131)"/>
      <sheetName val="SS(132)"/>
      <sheetName val="SS(133)"/>
      <sheetName val="SS(134)"/>
      <sheetName val="SS(135)"/>
      <sheetName val="SS(136)"/>
      <sheetName val="SS(137)"/>
      <sheetName val="SS(138)"/>
      <sheetName val="SS(139)"/>
      <sheetName val="SS(140)"/>
      <sheetName val="SS(141)"/>
      <sheetName val="SS(142)"/>
      <sheetName val="SS(143)"/>
      <sheetName val="SS(144)"/>
      <sheetName val="SS(145)"/>
      <sheetName val="SS(146)"/>
      <sheetName val="SS(147)"/>
      <sheetName val="SS(148)"/>
      <sheetName val="SS(149)"/>
      <sheetName val="SS(150)"/>
      <sheetName val="SS(151)"/>
      <sheetName val="SS(152)"/>
      <sheetName val="SS(153)"/>
      <sheetName val="SS(154)"/>
      <sheetName val="SS(155)"/>
      <sheetName val="SS(156)"/>
      <sheetName val="SS(157)"/>
      <sheetName val="SS(158)"/>
      <sheetName val="SS(159)"/>
      <sheetName val="SS(160)"/>
      <sheetName val="SS(161)"/>
      <sheetName val="SS(162)"/>
      <sheetName val="SS(163)"/>
      <sheetName val="SS(164)"/>
      <sheetName val="SS(166)"/>
      <sheetName val="Титул1"/>
      <sheetName val="Титул2"/>
      <sheetName val="Титул3"/>
      <sheetName val="НЕДЕЛИ"/>
      <sheetName val="х"/>
      <sheetName val="влад-таблица"/>
      <sheetName val="Стр1По"/>
      <sheetName val="Подрядчики"/>
      <sheetName val="См_1_наруж_водопровод"/>
      <sheetName val="Кл-р_SysTel"/>
      <sheetName val="КП_Прим_(3)"/>
      <sheetName val="1_3"/>
      <sheetName val="СметаСводная_Рыб"/>
      <sheetName val="Таас-Юрях"/>
      <sheetName val="Етыпур-"/>
      <sheetName val="ЗапТарк"/>
      <sheetName val="Приобка"/>
      <sheetName val="ВЖК"/>
      <sheetName val="КП Мак"/>
      <sheetName val="Бюджет"/>
      <sheetName val="гидрология"/>
      <sheetName val="пр_5_1"/>
      <sheetName val="Стр5"/>
      <sheetName val="Стр6"/>
      <sheetName val="Стр7"/>
      <sheetName val="Стр8а"/>
      <sheetName val="Стр9а"/>
      <sheetName val="Стр8б"/>
      <sheetName val="Стр9б"/>
      <sheetName val="Стр8г"/>
      <sheetName val="Стр9г"/>
      <sheetName val="Стр8и"/>
      <sheetName val="Стр9и"/>
      <sheetName val="Стр14"/>
      <sheetName val="Список"/>
      <sheetName val="Иммакр"/>
      <sheetName val="Данные1кв."/>
      <sheetName val="Данные"/>
      <sheetName val="Стр2По"/>
      <sheetName val="Стр3По"/>
      <sheetName val="Стр4По"/>
      <sheetName val="Стр5По"/>
      <sheetName val="Стр6По(а)"/>
      <sheetName val="Стр6По(б)"/>
      <sheetName val="Стр6По(г)"/>
      <sheetName val="Стр6По(и)"/>
      <sheetName val="Стр7По"/>
      <sheetName val="НДС"/>
      <sheetName val="Коэф КВ"/>
      <sheetName val="EKDEB90"/>
      <sheetName val="Стр1"/>
      <sheetName val="ИД"/>
      <sheetName val="январь"/>
      <sheetName val="Лист1"/>
      <sheetName val="База"/>
      <sheetName val="6.52-свод"/>
      <sheetName val="ОБЩЕСТВА"/>
      <sheetName val="План"/>
      <sheetName val="Лист2"/>
      <sheetName val="Гр5(о)"/>
      <sheetName val="Справочник"/>
      <sheetName val="Данные1кв_"/>
      <sheetName val="Коэф_КВ"/>
      <sheetName val="6_52-свод"/>
      <sheetName val="КП НовоКов"/>
      <sheetName val="Калплан Кра"/>
      <sheetName val="изыскания 2"/>
      <sheetName val="КП к ГК"/>
      <sheetName val="Об-15"/>
      <sheetName val="Прибыль опл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К.рын"/>
      <sheetName val="Вспомогательный"/>
      <sheetName val="Смета 1свод"/>
      <sheetName val="СметаСводная снег"/>
      <sheetName val="13.1"/>
      <sheetName val="Амур ДОН"/>
      <sheetName val="Архив2"/>
      <sheetName val="Opex personnel (Term facs)"/>
      <sheetName val="КП (2)"/>
      <sheetName val="Calc"/>
      <sheetName val="Ачинский НПЗ"/>
      <sheetName val="пятилетка"/>
      <sheetName val="мониторинг"/>
      <sheetName val="Параметры"/>
      <sheetName val="кп"/>
      <sheetName val="Кал.план Жукова даты - не надо"/>
      <sheetName val="смета СИД"/>
      <sheetName val="ПДР ООО &quot;Юкос ФБЦ&quot;"/>
      <sheetName val="Объемы работ по ПВ"/>
      <sheetName val="мсн"/>
      <sheetName val="Lim"/>
      <sheetName val="Хар_"/>
      <sheetName val="С1_"/>
      <sheetName val="total"/>
      <sheetName val="исходные данные"/>
      <sheetName val="Комплектация"/>
      <sheetName val="трубы"/>
      <sheetName val="расчетные таблицы"/>
      <sheetName val="СМР"/>
      <sheetName val="дороги"/>
      <sheetName val="Дополнительные параметры"/>
      <sheetName val="ОПС"/>
      <sheetName val="BACT"/>
      <sheetName val="Дополнительные пара_x0000__x0000__x0005__x0000__xde00_"/>
      <sheetName val="ЛЧ"/>
      <sheetName val="Смета-Т"/>
      <sheetName val="Курс доллара"/>
      <sheetName val="Хаттон 90.90 Femco"/>
      <sheetName val="См3 СЦБ-зап"/>
      <sheetName val="ПД"/>
      <sheetName val="СметаСводная 1 оч"/>
      <sheetName val="Leistungsakt"/>
      <sheetName val="в работу"/>
      <sheetName val="трансформация1"/>
      <sheetName val="breakdown"/>
      <sheetName val="Destination"/>
      <sheetName val="СС"/>
      <sheetName val="Капитальные затраты"/>
      <sheetName val="ЭХЗ"/>
      <sheetName val="Свод объем"/>
      <sheetName val="1ПС"/>
      <sheetName val="ИД1"/>
      <sheetName val="Приложение 2"/>
      <sheetName val="Переменные и константы"/>
      <sheetName val="вариант"/>
      <sheetName val="ID"/>
      <sheetName val="СП"/>
      <sheetName val="A54НДС"/>
      <sheetName val="Должности"/>
      <sheetName val="Общая часть"/>
      <sheetName val="УП _2004"/>
      <sheetName val="АЧ"/>
      <sheetName val="Табл38-7"/>
      <sheetName val="БП НОВЫЙ"/>
      <sheetName val="База Геодезия"/>
      <sheetName val="База Геология"/>
      <sheetName val="6"/>
      <sheetName val="5.1"/>
      <sheetName val="3.1 ТХ"/>
      <sheetName val="геолог"/>
      <sheetName val="К"/>
      <sheetName val="база на 21-04-08"/>
      <sheetName val="СПЕЦИФИК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Коэфф"/>
      <sheetName val="Дебет_Кредит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4">
          <cell r="A4" t="str">
            <v>одноэтажного здания ********, расположенного по адресу: 
ул. ******, д. ***</v>
          </cell>
        </row>
        <row r="7">
          <cell r="A7" t="str">
            <v>Исполнитель - ОАО "Гипронииавиапром" ООО "СК Перспектива-100"</v>
          </cell>
        </row>
        <row r="28">
          <cell r="E28">
            <v>26.88</v>
          </cell>
        </row>
        <row r="29">
          <cell r="E29">
            <v>1</v>
          </cell>
        </row>
        <row r="62">
          <cell r="F62">
            <v>3</v>
          </cell>
        </row>
        <row r="67">
          <cell r="B67" t="str">
            <v>Подкрановые и тормозные конструкции.</v>
          </cell>
          <cell r="F67">
            <v>3.5000000000000003E-2</v>
          </cell>
        </row>
      </sheetData>
      <sheetData sheetId="2"/>
      <sheetData sheetId="3"/>
      <sheetData sheetId="4"/>
      <sheetData sheetId="5"/>
      <sheetData sheetId="6" refreshError="1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(подряд)"/>
      <sheetName val="СравненЦен"/>
      <sheetName val="Сводная"/>
      <sheetName val="Цена"/>
      <sheetName val="Лист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-Т"/>
      <sheetName val="ЛЧ"/>
    </sheetNames>
    <sheetDataSet>
      <sheetData sheetId="0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ные"/>
      <sheetName val="Сводная РД"/>
      <sheetName val="ПА РД"/>
      <sheetName val="РУ РД"/>
      <sheetName val="ЛАДВ РД"/>
      <sheetName val="Сводная П"/>
      <sheetName val="ПА П"/>
      <sheetName val="ЛАДВ П"/>
      <sheetName val="РУ П"/>
      <sheetName val="ПА РП"/>
      <sheetName val="РУ РП"/>
      <sheetName val="Кал. план"/>
      <sheetName val="РУ+ПА"/>
      <sheetName val="АСУ ТП"/>
      <sheetName val="Лист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урс доллара"/>
      <sheetName val="Лист3"/>
      <sheetName val="топография"/>
      <sheetName val="СметаСводная"/>
      <sheetName val="Данные для расчёта сметы"/>
      <sheetName val="Коэфф1."/>
      <sheetName val="ПО 1-7"/>
      <sheetName val="ставки"/>
      <sheetName val="Курс_доллара"/>
      <sheetName val="свод 2"/>
      <sheetName val="Смета"/>
      <sheetName val="СметаСводная Колпино"/>
      <sheetName val="Лист7"/>
      <sheetName val="ОПС"/>
      <sheetName val="Дог цена"/>
      <sheetName val="Смета-Т"/>
      <sheetName val="ps198"/>
    </sheetNames>
    <sheetDataSet>
      <sheetData sheetId="0">
        <row r="2">
          <cell r="A2">
            <v>25</v>
          </cell>
        </row>
      </sheetData>
      <sheetData sheetId="1">
        <row r="2">
          <cell r="A2">
            <v>25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ent"/>
      <sheetName val="VERO"/>
      <sheetName val="RITTAL"/>
      <sheetName val="LEGRAND"/>
      <sheetName val="Works"/>
      <sheetName val="крепеж"/>
      <sheetName val="исключ ЭХЗ"/>
      <sheetName val="Справочник"/>
      <sheetName val="Лист1"/>
      <sheetName val="Обновление"/>
      <sheetName val="Цена"/>
      <sheetName val="Product"/>
      <sheetName val="SakhNIPI5"/>
      <sheetName val="№1"/>
      <sheetName val="№10"/>
      <sheetName val="№11"/>
      <sheetName val="№12"/>
      <sheetName val="№2"/>
      <sheetName val="№3"/>
      <sheetName val="№4"/>
      <sheetName val="№5"/>
      <sheetName val="№7"/>
      <sheetName val="№8"/>
      <sheetName val="№9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"/>
      <sheetName val="Орг"/>
      <sheetName val="Нал"/>
      <sheetName val="Наличие"/>
      <sheetName val="Движение"/>
      <sheetName val="Бал.стоим."/>
      <sheetName val="УНРМа-6.99"/>
      <sheetName val="Спр.образец (2)"/>
      <sheetName val="Майоров"/>
      <sheetName val="Бунин"/>
      <sheetName val="Черенков"/>
      <sheetName val="Путилин"/>
      <sheetName val="Гибадулин"/>
      <sheetName val="Головнев"/>
      <sheetName val="Остремский"/>
      <sheetName val="Горовой"/>
      <sheetName val="Кабанов"/>
      <sheetName val="Волошенко"/>
      <sheetName val="Копытовский"/>
      <sheetName val="Иванченко"/>
      <sheetName val="Цвик"/>
      <sheetName val=" Забусов"/>
      <sheetName val="Катанов"/>
      <sheetName val="Колодяжный"/>
      <sheetName val="Алисов"/>
      <sheetName val="Максименко"/>
      <sheetName val="Власов"/>
      <sheetName val="Двулучанский"/>
      <sheetName val="Чеботарев"/>
      <sheetName val="Щукин"/>
      <sheetName val="Маренков"/>
      <sheetName val="Дергунов"/>
      <sheetName val="Мышенков"/>
      <sheetName val="Евдокимов"/>
      <sheetName val="Жабко"/>
      <sheetName val="Кафтанников"/>
      <sheetName val="Вайдерман"/>
      <sheetName val="Хапилин"/>
      <sheetName val="Павелко"/>
      <sheetName val="Ксензов"/>
      <sheetName val="211 КЖБИ"/>
      <sheetName val="122ЭМЗ"/>
    </sheetNames>
    <sheetDataSet>
      <sheetData sheetId="0">
        <row r="50">
          <cell r="C50" t="str">
            <v>Майоров</v>
          </cell>
        </row>
      </sheetData>
      <sheetData sheetId="1" refreshError="1">
        <row r="50">
          <cell r="C50" t="str">
            <v>Майоров</v>
          </cell>
        </row>
        <row r="51">
          <cell r="C51" t="str">
            <v>Бунин</v>
          </cell>
        </row>
        <row r="52">
          <cell r="C52" t="str">
            <v>Черенков</v>
          </cell>
        </row>
        <row r="53">
          <cell r="C53" t="str">
            <v>Путилин</v>
          </cell>
        </row>
        <row r="54">
          <cell r="C54" t="str">
            <v>Гибадулин</v>
          </cell>
        </row>
        <row r="55">
          <cell r="C55" t="str">
            <v>Дергунов</v>
          </cell>
        </row>
        <row r="56">
          <cell r="C56" t="str">
            <v>Головнев</v>
          </cell>
        </row>
        <row r="57">
          <cell r="C57" t="str">
            <v>Остремский</v>
          </cell>
        </row>
        <row r="58">
          <cell r="C58" t="str">
            <v>Горовой</v>
          </cell>
        </row>
        <row r="59">
          <cell r="C59" t="str">
            <v>Кабанов</v>
          </cell>
        </row>
        <row r="60">
          <cell r="C60" t="str">
            <v>Волошенко</v>
          </cell>
        </row>
        <row r="61">
          <cell r="C61" t="str">
            <v>Копытовский</v>
          </cell>
        </row>
        <row r="62">
          <cell r="C62" t="str">
            <v>Иванченко</v>
          </cell>
        </row>
        <row r="63">
          <cell r="C63" t="str">
            <v>Цвик</v>
          </cell>
        </row>
        <row r="64">
          <cell r="C64" t="str">
            <v>Забусов</v>
          </cell>
        </row>
        <row r="65">
          <cell r="C65" t="str">
            <v>Катанов</v>
          </cell>
        </row>
        <row r="66">
          <cell r="C66" t="str">
            <v>Колодяжный</v>
          </cell>
        </row>
        <row r="67">
          <cell r="C67" t="str">
            <v>Алисов</v>
          </cell>
        </row>
        <row r="68">
          <cell r="C68" t="str">
            <v>Максименко</v>
          </cell>
        </row>
        <row r="69">
          <cell r="C69" t="str">
            <v>Власов</v>
          </cell>
        </row>
        <row r="70">
          <cell r="C70" t="str">
            <v>Двулучанский</v>
          </cell>
        </row>
        <row r="71">
          <cell r="C71" t="str">
            <v>Чеботарев</v>
          </cell>
        </row>
        <row r="72">
          <cell r="C72" t="str">
            <v>Щукин</v>
          </cell>
        </row>
        <row r="73">
          <cell r="C73" t="str">
            <v>Маренков</v>
          </cell>
        </row>
        <row r="74">
          <cell r="C74" t="str">
            <v>Мышенков</v>
          </cell>
        </row>
        <row r="75">
          <cell r="C75" t="str">
            <v>Евдокимов</v>
          </cell>
        </row>
        <row r="76">
          <cell r="C76" t="str">
            <v>Жабко</v>
          </cell>
        </row>
        <row r="77">
          <cell r="C77" t="str">
            <v>Кафтанников</v>
          </cell>
        </row>
        <row r="78">
          <cell r="C78" t="str">
            <v>Вайдерман</v>
          </cell>
        </row>
        <row r="79">
          <cell r="C79" t="str">
            <v>Хапилин</v>
          </cell>
        </row>
        <row r="80">
          <cell r="C80" t="str">
            <v>Павелко</v>
          </cell>
        </row>
        <row r="81">
          <cell r="C81" t="str">
            <v>Ксензов</v>
          </cell>
        </row>
        <row r="82">
          <cell r="C82" t="str">
            <v>Меркурьев</v>
          </cell>
        </row>
        <row r="83">
          <cell r="C83" t="str">
            <v>Сикорский</v>
          </cell>
        </row>
        <row r="85">
          <cell r="C85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Командировки"/>
      <sheetName val="Должности"/>
    </sheetNames>
    <sheetDataSet>
      <sheetData sheetId="0"/>
      <sheetData sheetId="1"/>
      <sheetData sheetId="2">
        <row r="2">
          <cell r="A2" t="str">
            <v xml:space="preserve"> </v>
          </cell>
        </row>
        <row r="3">
          <cell r="A3" t="str">
            <v>Главный специалист (ДП)</v>
          </cell>
        </row>
        <row r="4">
          <cell r="A4" t="str">
            <v>Инженер-проектировщик (ДП)</v>
          </cell>
        </row>
        <row r="5">
          <cell r="A5" t="str">
            <v>Менеджер проекта (ДУП)</v>
          </cell>
        </row>
        <row r="6">
          <cell r="A6" t="str">
            <v>Инженер (СО)</v>
          </cell>
        </row>
        <row r="7">
          <cell r="A7" t="str">
            <v>Руководитель группы (СО)</v>
          </cell>
        </row>
        <row r="8">
          <cell r="A8" t="str">
            <v>Оператор копировальных и множительных машин</v>
          </cell>
        </row>
        <row r="9">
          <cell r="A9" t="str">
            <v>Инженер-нормоконтролер (ДП)</v>
          </cell>
        </row>
        <row r="10">
          <cell r="A10" t="str">
            <v>Ведущий инженер (ДП)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 _format (electr)_2"/>
      <sheetName val="Спецификация"/>
      <sheetName val="Lucent"/>
      <sheetName val="А и Т"/>
      <sheetName val="ЭКС"/>
      <sheetName val="топография"/>
      <sheetName val="№5 СУБ Инж за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B8">
            <v>39426.518341319446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Титул"/>
      <sheetName val="изм.1"/>
      <sheetName val="изм.2"/>
      <sheetName val="изм.3"/>
      <sheetName val="изм.4"/>
      <sheetName val="изм.5"/>
      <sheetName val="Содерж"/>
      <sheetName val="02-01-01"/>
      <sheetName val="02-01-02"/>
      <sheetName val="02-01-03"/>
      <sheetName val="02-01-04"/>
      <sheetName val="02-02-01"/>
      <sheetName val="02-02-02"/>
      <sheetName val="02-02-03"/>
      <sheetName val="02-03-01"/>
      <sheetName val="02-03-02"/>
      <sheetName val="02-03-03"/>
      <sheetName val="02-04-01"/>
      <sheetName val="02-04-02"/>
      <sheetName val="02-05-01"/>
      <sheetName val="02-05-02"/>
      <sheetName val="02-05-03"/>
      <sheetName val="02-06-01"/>
      <sheetName val="02-06-02"/>
      <sheetName val="02-06-03"/>
      <sheetName val="02-07-01"/>
      <sheetName val="02-07-02"/>
      <sheetName val="02-07-03"/>
      <sheetName val="02-08-01"/>
      <sheetName val="02-08-02"/>
      <sheetName val="02-08-03"/>
      <sheetName val="02-08-04"/>
      <sheetName val="09-05-01база"/>
      <sheetName val="09-05-01"/>
      <sheetName val="09-05-02база"/>
      <sheetName val="09-05-02"/>
      <sheetName val="09-06-01база"/>
      <sheetName val="09-06-01"/>
      <sheetName val="09-06-02база"/>
      <sheetName val="09-06-02"/>
      <sheetName val="12-01-01"/>
      <sheetName val="12-01-02-1"/>
      <sheetName val="12-01-02-3 "/>
      <sheetName val="12-01-02-3-1"/>
      <sheetName val="12-01-03-2"/>
      <sheetName val="12-01-04"/>
      <sheetName val="12-01-05 "/>
      <sheetName val="12-02-01"/>
      <sheetName val="12-02-02"/>
      <sheetName val="12-02-2-2"/>
      <sheetName val="12-02-03"/>
      <sheetName val="12-03-01"/>
      <sheetName val="12-03-02"/>
      <sheetName val="12-03-02-1"/>
      <sheetName val="12-04-01"/>
      <sheetName val="12-04-1-2"/>
      <sheetName val="12-05-01"/>
      <sheetName val="12-05-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1">
          <cell r="B31" t="str">
            <v>Всего по смете: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duit"/>
      <sheetName val="Panduit old"/>
      <sheetName val="расчет_каналов"/>
      <sheetName val="Test"/>
      <sheetName val="Spec ИВЦ"/>
      <sheetName val="Panduit (new)"/>
      <sheetName val="Оборуд в шкафах"/>
      <sheetName val="Выборка Заказчик"/>
      <sheetName val="Сводная смета"/>
      <sheetName val="list"/>
      <sheetName val="Свод объем"/>
      <sheetName val="ПДР"/>
    </sheetNames>
    <sheetDataSet>
      <sheetData sheetId="0" refreshError="1">
        <row r="4">
          <cell r="E4">
            <v>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Vendors!"/>
      <sheetName val="Услуги"/>
      <sheetName val="Microsoft"/>
      <sheetName val="Veritas"/>
      <sheetName val="Citrix"/>
      <sheetName val="eSafeLine"/>
      <sheetName val="Kaspersky"/>
      <sheetName val="Symantec"/>
      <sheetName val="McAfee"/>
      <sheetName val="Trend Micro"/>
      <sheetName val="Panda"/>
      <sheetName val="ABBYY"/>
      <sheetName val="Promt"/>
      <sheetName val="Corel"/>
      <sheetName val="Adobe"/>
      <sheetName val="Macromedia"/>
      <sheetName val="Borland"/>
      <sheetName val="Serena-Merant"/>
      <sheetName val="Venta"/>
      <sheetName val="SmartPhone"/>
      <sheetName val="TopPlan"/>
      <sheetName val="Прочее"/>
      <sheetName val="О компани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П"/>
      <sheetName val="КСТ"/>
      <sheetName val="ВЭРС"/>
      <sheetName val="Оборуд в шкафах"/>
      <sheetName val="UTP_и_каналы"/>
      <sheetName val="УКП (2)"/>
      <sheetName val="ВЭРС (2)"/>
    </sheetNames>
    <sheetDataSet>
      <sheetData sheetId="0" refreshError="1">
        <row r="3">
          <cell r="H3">
            <v>1.1499999999999999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  <sheetName val="Упр"/>
      <sheetName val="РП"/>
      <sheetName val="См 1 наруж.водопровод"/>
      <sheetName val="Обновление"/>
      <sheetName val="Цена"/>
      <sheetName val="Product"/>
      <sheetName val="Лист1"/>
      <sheetName val="Данные для расчёта сметы"/>
      <sheetName val="График"/>
      <sheetName val="Коэф"/>
      <sheetName val="OCK1"/>
      <sheetName val="КП (2)"/>
      <sheetName val="в работу"/>
      <sheetName val="Сводная"/>
      <sheetName val="Параметры"/>
      <sheetName val="Геология"/>
      <sheetName val="Геофизика"/>
      <sheetName val="ЭХЗ"/>
      <sheetName val="Табл38-7"/>
      <sheetName val="Journals"/>
      <sheetName val="СтрЗапасов (2)"/>
      <sheetName val="З_П"/>
      <sheetName val="СМЕТА_проект"/>
      <sheetName val="СВОД_ПИР"/>
      <sheetName val="13_1"/>
      <sheetName val="Пример_расчета"/>
      <sheetName val="Коэфф1_"/>
      <sheetName val="Прайс_лист"/>
      <sheetName val="Сводная_смета"/>
      <sheetName val="Сводная_газопровод"/>
      <sheetName val="к_84-к_83"/>
      <sheetName val="Прибыль опл"/>
      <sheetName val="все"/>
      <sheetName val="8"/>
      <sheetName val="Хар_"/>
      <sheetName val="С1_"/>
      <sheetName val="Восстановл_Лист7"/>
      <sheetName val="Восстановл_Лист13"/>
      <sheetName val="Восстановл_Лист15"/>
      <sheetName val="Восстановл_Лист19"/>
      <sheetName val="УКП"/>
      <sheetName val="Lim"/>
      <sheetName val="ИД СМР"/>
      <sheetName val="ИД ПНР"/>
      <sheetName val="СПЕЦИФИКАЦИЯ"/>
      <sheetName val="Norm"/>
      <sheetName val=""/>
      <sheetName val="ПД"/>
      <sheetName val="№5 СУБ Инж защ"/>
      <sheetName val="data"/>
      <sheetName val="Panduit"/>
      <sheetName val="Б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topLeftCell="A24" workbookViewId="0">
      <selection activeCell="H39" sqref="H39"/>
    </sheetView>
  </sheetViews>
  <sheetFormatPr defaultColWidth="9.140625" defaultRowHeight="12.75" x14ac:dyDescent="0.2"/>
  <cols>
    <col min="1" max="1" width="4.5703125" style="11" customWidth="1"/>
    <col min="2" max="2" width="33.140625" style="14" customWidth="1"/>
    <col min="3" max="3" width="10.42578125" style="14" customWidth="1"/>
    <col min="4" max="4" width="11.85546875" style="11" customWidth="1"/>
    <col min="5" max="5" width="24.5703125" style="14" customWidth="1"/>
    <col min="6" max="6" width="11.7109375" style="14" customWidth="1"/>
    <col min="7" max="11" width="8.7109375" style="14" customWidth="1"/>
    <col min="12" max="12" width="15.7109375" style="14" customWidth="1"/>
    <col min="13" max="13" width="11.5703125" style="14" bestFit="1" customWidth="1"/>
    <col min="14" max="14" width="11.140625" style="14" customWidth="1"/>
    <col min="15" max="256" width="9.140625" style="14"/>
    <col min="257" max="257" width="4.5703125" style="14" customWidth="1"/>
    <col min="258" max="258" width="33.140625" style="14" customWidth="1"/>
    <col min="259" max="259" width="10.42578125" style="14" customWidth="1"/>
    <col min="260" max="260" width="11.85546875" style="14" customWidth="1"/>
    <col min="261" max="261" width="24.5703125" style="14" customWidth="1"/>
    <col min="262" max="262" width="11.7109375" style="14" customWidth="1"/>
    <col min="263" max="267" width="8.7109375" style="14" customWidth="1"/>
    <col min="268" max="268" width="15.7109375" style="14" customWidth="1"/>
    <col min="269" max="269" width="11.5703125" style="14" bestFit="1" customWidth="1"/>
    <col min="270" max="270" width="11.140625" style="14" customWidth="1"/>
    <col min="271" max="512" width="9.140625" style="14"/>
    <col min="513" max="513" width="4.5703125" style="14" customWidth="1"/>
    <col min="514" max="514" width="33.140625" style="14" customWidth="1"/>
    <col min="515" max="515" width="10.42578125" style="14" customWidth="1"/>
    <col min="516" max="516" width="11.85546875" style="14" customWidth="1"/>
    <col min="517" max="517" width="24.5703125" style="14" customWidth="1"/>
    <col min="518" max="518" width="11.7109375" style="14" customWidth="1"/>
    <col min="519" max="523" width="8.7109375" style="14" customWidth="1"/>
    <col min="524" max="524" width="15.7109375" style="14" customWidth="1"/>
    <col min="525" max="525" width="11.5703125" style="14" bestFit="1" customWidth="1"/>
    <col min="526" max="526" width="11.140625" style="14" customWidth="1"/>
    <col min="527" max="768" width="9.140625" style="14"/>
    <col min="769" max="769" width="4.5703125" style="14" customWidth="1"/>
    <col min="770" max="770" width="33.140625" style="14" customWidth="1"/>
    <col min="771" max="771" width="10.42578125" style="14" customWidth="1"/>
    <col min="772" max="772" width="11.85546875" style="14" customWidth="1"/>
    <col min="773" max="773" width="24.5703125" style="14" customWidth="1"/>
    <col min="774" max="774" width="11.7109375" style="14" customWidth="1"/>
    <col min="775" max="779" width="8.7109375" style="14" customWidth="1"/>
    <col min="780" max="780" width="15.7109375" style="14" customWidth="1"/>
    <col min="781" max="781" width="11.5703125" style="14" bestFit="1" customWidth="1"/>
    <col min="782" max="782" width="11.140625" style="14" customWidth="1"/>
    <col min="783" max="1024" width="9.140625" style="14"/>
    <col min="1025" max="1025" width="4.5703125" style="14" customWidth="1"/>
    <col min="1026" max="1026" width="33.140625" style="14" customWidth="1"/>
    <col min="1027" max="1027" width="10.42578125" style="14" customWidth="1"/>
    <col min="1028" max="1028" width="11.85546875" style="14" customWidth="1"/>
    <col min="1029" max="1029" width="24.5703125" style="14" customWidth="1"/>
    <col min="1030" max="1030" width="11.7109375" style="14" customWidth="1"/>
    <col min="1031" max="1035" width="8.7109375" style="14" customWidth="1"/>
    <col min="1036" max="1036" width="15.7109375" style="14" customWidth="1"/>
    <col min="1037" max="1037" width="11.5703125" style="14" bestFit="1" customWidth="1"/>
    <col min="1038" max="1038" width="11.140625" style="14" customWidth="1"/>
    <col min="1039" max="1280" width="9.140625" style="14"/>
    <col min="1281" max="1281" width="4.5703125" style="14" customWidth="1"/>
    <col min="1282" max="1282" width="33.140625" style="14" customWidth="1"/>
    <col min="1283" max="1283" width="10.42578125" style="14" customWidth="1"/>
    <col min="1284" max="1284" width="11.85546875" style="14" customWidth="1"/>
    <col min="1285" max="1285" width="24.5703125" style="14" customWidth="1"/>
    <col min="1286" max="1286" width="11.7109375" style="14" customWidth="1"/>
    <col min="1287" max="1291" width="8.7109375" style="14" customWidth="1"/>
    <col min="1292" max="1292" width="15.7109375" style="14" customWidth="1"/>
    <col min="1293" max="1293" width="11.5703125" style="14" bestFit="1" customWidth="1"/>
    <col min="1294" max="1294" width="11.140625" style="14" customWidth="1"/>
    <col min="1295" max="1536" width="9.140625" style="14"/>
    <col min="1537" max="1537" width="4.5703125" style="14" customWidth="1"/>
    <col min="1538" max="1538" width="33.140625" style="14" customWidth="1"/>
    <col min="1539" max="1539" width="10.42578125" style="14" customWidth="1"/>
    <col min="1540" max="1540" width="11.85546875" style="14" customWidth="1"/>
    <col min="1541" max="1541" width="24.5703125" style="14" customWidth="1"/>
    <col min="1542" max="1542" width="11.7109375" style="14" customWidth="1"/>
    <col min="1543" max="1547" width="8.7109375" style="14" customWidth="1"/>
    <col min="1548" max="1548" width="15.7109375" style="14" customWidth="1"/>
    <col min="1549" max="1549" width="11.5703125" style="14" bestFit="1" customWidth="1"/>
    <col min="1550" max="1550" width="11.140625" style="14" customWidth="1"/>
    <col min="1551" max="1792" width="9.140625" style="14"/>
    <col min="1793" max="1793" width="4.5703125" style="14" customWidth="1"/>
    <col min="1794" max="1794" width="33.140625" style="14" customWidth="1"/>
    <col min="1795" max="1795" width="10.42578125" style="14" customWidth="1"/>
    <col min="1796" max="1796" width="11.85546875" style="14" customWidth="1"/>
    <col min="1797" max="1797" width="24.5703125" style="14" customWidth="1"/>
    <col min="1798" max="1798" width="11.7109375" style="14" customWidth="1"/>
    <col min="1799" max="1803" width="8.7109375" style="14" customWidth="1"/>
    <col min="1804" max="1804" width="15.7109375" style="14" customWidth="1"/>
    <col min="1805" max="1805" width="11.5703125" style="14" bestFit="1" customWidth="1"/>
    <col min="1806" max="1806" width="11.140625" style="14" customWidth="1"/>
    <col min="1807" max="2048" width="9.140625" style="14"/>
    <col min="2049" max="2049" width="4.5703125" style="14" customWidth="1"/>
    <col min="2050" max="2050" width="33.140625" style="14" customWidth="1"/>
    <col min="2051" max="2051" width="10.42578125" style="14" customWidth="1"/>
    <col min="2052" max="2052" width="11.85546875" style="14" customWidth="1"/>
    <col min="2053" max="2053" width="24.5703125" style="14" customWidth="1"/>
    <col min="2054" max="2054" width="11.7109375" style="14" customWidth="1"/>
    <col min="2055" max="2059" width="8.7109375" style="14" customWidth="1"/>
    <col min="2060" max="2060" width="15.7109375" style="14" customWidth="1"/>
    <col min="2061" max="2061" width="11.5703125" style="14" bestFit="1" customWidth="1"/>
    <col min="2062" max="2062" width="11.140625" style="14" customWidth="1"/>
    <col min="2063" max="2304" width="9.140625" style="14"/>
    <col min="2305" max="2305" width="4.5703125" style="14" customWidth="1"/>
    <col min="2306" max="2306" width="33.140625" style="14" customWidth="1"/>
    <col min="2307" max="2307" width="10.42578125" style="14" customWidth="1"/>
    <col min="2308" max="2308" width="11.85546875" style="14" customWidth="1"/>
    <col min="2309" max="2309" width="24.5703125" style="14" customWidth="1"/>
    <col min="2310" max="2310" width="11.7109375" style="14" customWidth="1"/>
    <col min="2311" max="2315" width="8.7109375" style="14" customWidth="1"/>
    <col min="2316" max="2316" width="15.7109375" style="14" customWidth="1"/>
    <col min="2317" max="2317" width="11.5703125" style="14" bestFit="1" customWidth="1"/>
    <col min="2318" max="2318" width="11.140625" style="14" customWidth="1"/>
    <col min="2319" max="2560" width="9.140625" style="14"/>
    <col min="2561" max="2561" width="4.5703125" style="14" customWidth="1"/>
    <col min="2562" max="2562" width="33.140625" style="14" customWidth="1"/>
    <col min="2563" max="2563" width="10.42578125" style="14" customWidth="1"/>
    <col min="2564" max="2564" width="11.85546875" style="14" customWidth="1"/>
    <col min="2565" max="2565" width="24.5703125" style="14" customWidth="1"/>
    <col min="2566" max="2566" width="11.7109375" style="14" customWidth="1"/>
    <col min="2567" max="2571" width="8.7109375" style="14" customWidth="1"/>
    <col min="2572" max="2572" width="15.7109375" style="14" customWidth="1"/>
    <col min="2573" max="2573" width="11.5703125" style="14" bestFit="1" customWidth="1"/>
    <col min="2574" max="2574" width="11.140625" style="14" customWidth="1"/>
    <col min="2575" max="2816" width="9.140625" style="14"/>
    <col min="2817" max="2817" width="4.5703125" style="14" customWidth="1"/>
    <col min="2818" max="2818" width="33.140625" style="14" customWidth="1"/>
    <col min="2819" max="2819" width="10.42578125" style="14" customWidth="1"/>
    <col min="2820" max="2820" width="11.85546875" style="14" customWidth="1"/>
    <col min="2821" max="2821" width="24.5703125" style="14" customWidth="1"/>
    <col min="2822" max="2822" width="11.7109375" style="14" customWidth="1"/>
    <col min="2823" max="2827" width="8.7109375" style="14" customWidth="1"/>
    <col min="2828" max="2828" width="15.7109375" style="14" customWidth="1"/>
    <col min="2829" max="2829" width="11.5703125" style="14" bestFit="1" customWidth="1"/>
    <col min="2830" max="2830" width="11.140625" style="14" customWidth="1"/>
    <col min="2831" max="3072" width="9.140625" style="14"/>
    <col min="3073" max="3073" width="4.5703125" style="14" customWidth="1"/>
    <col min="3074" max="3074" width="33.140625" style="14" customWidth="1"/>
    <col min="3075" max="3075" width="10.42578125" style="14" customWidth="1"/>
    <col min="3076" max="3076" width="11.85546875" style="14" customWidth="1"/>
    <col min="3077" max="3077" width="24.5703125" style="14" customWidth="1"/>
    <col min="3078" max="3078" width="11.7109375" style="14" customWidth="1"/>
    <col min="3079" max="3083" width="8.7109375" style="14" customWidth="1"/>
    <col min="3084" max="3084" width="15.7109375" style="14" customWidth="1"/>
    <col min="3085" max="3085" width="11.5703125" style="14" bestFit="1" customWidth="1"/>
    <col min="3086" max="3086" width="11.140625" style="14" customWidth="1"/>
    <col min="3087" max="3328" width="9.140625" style="14"/>
    <col min="3329" max="3329" width="4.5703125" style="14" customWidth="1"/>
    <col min="3330" max="3330" width="33.140625" style="14" customWidth="1"/>
    <col min="3331" max="3331" width="10.42578125" style="14" customWidth="1"/>
    <col min="3332" max="3332" width="11.85546875" style="14" customWidth="1"/>
    <col min="3333" max="3333" width="24.5703125" style="14" customWidth="1"/>
    <col min="3334" max="3334" width="11.7109375" style="14" customWidth="1"/>
    <col min="3335" max="3339" width="8.7109375" style="14" customWidth="1"/>
    <col min="3340" max="3340" width="15.7109375" style="14" customWidth="1"/>
    <col min="3341" max="3341" width="11.5703125" style="14" bestFit="1" customWidth="1"/>
    <col min="3342" max="3342" width="11.140625" style="14" customWidth="1"/>
    <col min="3343" max="3584" width="9.140625" style="14"/>
    <col min="3585" max="3585" width="4.5703125" style="14" customWidth="1"/>
    <col min="3586" max="3586" width="33.140625" style="14" customWidth="1"/>
    <col min="3587" max="3587" width="10.42578125" style="14" customWidth="1"/>
    <col min="3588" max="3588" width="11.85546875" style="14" customWidth="1"/>
    <col min="3589" max="3589" width="24.5703125" style="14" customWidth="1"/>
    <col min="3590" max="3590" width="11.7109375" style="14" customWidth="1"/>
    <col min="3591" max="3595" width="8.7109375" style="14" customWidth="1"/>
    <col min="3596" max="3596" width="15.7109375" style="14" customWidth="1"/>
    <col min="3597" max="3597" width="11.5703125" style="14" bestFit="1" customWidth="1"/>
    <col min="3598" max="3598" width="11.140625" style="14" customWidth="1"/>
    <col min="3599" max="3840" width="9.140625" style="14"/>
    <col min="3841" max="3841" width="4.5703125" style="14" customWidth="1"/>
    <col min="3842" max="3842" width="33.140625" style="14" customWidth="1"/>
    <col min="3843" max="3843" width="10.42578125" style="14" customWidth="1"/>
    <col min="3844" max="3844" width="11.85546875" style="14" customWidth="1"/>
    <col min="3845" max="3845" width="24.5703125" style="14" customWidth="1"/>
    <col min="3846" max="3846" width="11.7109375" style="14" customWidth="1"/>
    <col min="3847" max="3851" width="8.7109375" style="14" customWidth="1"/>
    <col min="3852" max="3852" width="15.7109375" style="14" customWidth="1"/>
    <col min="3853" max="3853" width="11.5703125" style="14" bestFit="1" customWidth="1"/>
    <col min="3854" max="3854" width="11.140625" style="14" customWidth="1"/>
    <col min="3855" max="4096" width="9.140625" style="14"/>
    <col min="4097" max="4097" width="4.5703125" style="14" customWidth="1"/>
    <col min="4098" max="4098" width="33.140625" style="14" customWidth="1"/>
    <col min="4099" max="4099" width="10.42578125" style="14" customWidth="1"/>
    <col min="4100" max="4100" width="11.85546875" style="14" customWidth="1"/>
    <col min="4101" max="4101" width="24.5703125" style="14" customWidth="1"/>
    <col min="4102" max="4102" width="11.7109375" style="14" customWidth="1"/>
    <col min="4103" max="4107" width="8.7109375" style="14" customWidth="1"/>
    <col min="4108" max="4108" width="15.7109375" style="14" customWidth="1"/>
    <col min="4109" max="4109" width="11.5703125" style="14" bestFit="1" customWidth="1"/>
    <col min="4110" max="4110" width="11.140625" style="14" customWidth="1"/>
    <col min="4111" max="4352" width="9.140625" style="14"/>
    <col min="4353" max="4353" width="4.5703125" style="14" customWidth="1"/>
    <col min="4354" max="4354" width="33.140625" style="14" customWidth="1"/>
    <col min="4355" max="4355" width="10.42578125" style="14" customWidth="1"/>
    <col min="4356" max="4356" width="11.85546875" style="14" customWidth="1"/>
    <col min="4357" max="4357" width="24.5703125" style="14" customWidth="1"/>
    <col min="4358" max="4358" width="11.7109375" style="14" customWidth="1"/>
    <col min="4359" max="4363" width="8.7109375" style="14" customWidth="1"/>
    <col min="4364" max="4364" width="15.7109375" style="14" customWidth="1"/>
    <col min="4365" max="4365" width="11.5703125" style="14" bestFit="1" customWidth="1"/>
    <col min="4366" max="4366" width="11.140625" style="14" customWidth="1"/>
    <col min="4367" max="4608" width="9.140625" style="14"/>
    <col min="4609" max="4609" width="4.5703125" style="14" customWidth="1"/>
    <col min="4610" max="4610" width="33.140625" style="14" customWidth="1"/>
    <col min="4611" max="4611" width="10.42578125" style="14" customWidth="1"/>
    <col min="4612" max="4612" width="11.85546875" style="14" customWidth="1"/>
    <col min="4613" max="4613" width="24.5703125" style="14" customWidth="1"/>
    <col min="4614" max="4614" width="11.7109375" style="14" customWidth="1"/>
    <col min="4615" max="4619" width="8.7109375" style="14" customWidth="1"/>
    <col min="4620" max="4620" width="15.7109375" style="14" customWidth="1"/>
    <col min="4621" max="4621" width="11.5703125" style="14" bestFit="1" customWidth="1"/>
    <col min="4622" max="4622" width="11.140625" style="14" customWidth="1"/>
    <col min="4623" max="4864" width="9.140625" style="14"/>
    <col min="4865" max="4865" width="4.5703125" style="14" customWidth="1"/>
    <col min="4866" max="4866" width="33.140625" style="14" customWidth="1"/>
    <col min="4867" max="4867" width="10.42578125" style="14" customWidth="1"/>
    <col min="4868" max="4868" width="11.85546875" style="14" customWidth="1"/>
    <col min="4869" max="4869" width="24.5703125" style="14" customWidth="1"/>
    <col min="4870" max="4870" width="11.7109375" style="14" customWidth="1"/>
    <col min="4871" max="4875" width="8.7109375" style="14" customWidth="1"/>
    <col min="4876" max="4876" width="15.7109375" style="14" customWidth="1"/>
    <col min="4877" max="4877" width="11.5703125" style="14" bestFit="1" customWidth="1"/>
    <col min="4878" max="4878" width="11.140625" style="14" customWidth="1"/>
    <col min="4879" max="5120" width="9.140625" style="14"/>
    <col min="5121" max="5121" width="4.5703125" style="14" customWidth="1"/>
    <col min="5122" max="5122" width="33.140625" style="14" customWidth="1"/>
    <col min="5123" max="5123" width="10.42578125" style="14" customWidth="1"/>
    <col min="5124" max="5124" width="11.85546875" style="14" customWidth="1"/>
    <col min="5125" max="5125" width="24.5703125" style="14" customWidth="1"/>
    <col min="5126" max="5126" width="11.7109375" style="14" customWidth="1"/>
    <col min="5127" max="5131" width="8.7109375" style="14" customWidth="1"/>
    <col min="5132" max="5132" width="15.7109375" style="14" customWidth="1"/>
    <col min="5133" max="5133" width="11.5703125" style="14" bestFit="1" customWidth="1"/>
    <col min="5134" max="5134" width="11.140625" style="14" customWidth="1"/>
    <col min="5135" max="5376" width="9.140625" style="14"/>
    <col min="5377" max="5377" width="4.5703125" style="14" customWidth="1"/>
    <col min="5378" max="5378" width="33.140625" style="14" customWidth="1"/>
    <col min="5379" max="5379" width="10.42578125" style="14" customWidth="1"/>
    <col min="5380" max="5380" width="11.85546875" style="14" customWidth="1"/>
    <col min="5381" max="5381" width="24.5703125" style="14" customWidth="1"/>
    <col min="5382" max="5382" width="11.7109375" style="14" customWidth="1"/>
    <col min="5383" max="5387" width="8.7109375" style="14" customWidth="1"/>
    <col min="5388" max="5388" width="15.7109375" style="14" customWidth="1"/>
    <col min="5389" max="5389" width="11.5703125" style="14" bestFit="1" customWidth="1"/>
    <col min="5390" max="5390" width="11.140625" style="14" customWidth="1"/>
    <col min="5391" max="5632" width="9.140625" style="14"/>
    <col min="5633" max="5633" width="4.5703125" style="14" customWidth="1"/>
    <col min="5634" max="5634" width="33.140625" style="14" customWidth="1"/>
    <col min="5635" max="5635" width="10.42578125" style="14" customWidth="1"/>
    <col min="5636" max="5636" width="11.85546875" style="14" customWidth="1"/>
    <col min="5637" max="5637" width="24.5703125" style="14" customWidth="1"/>
    <col min="5638" max="5638" width="11.7109375" style="14" customWidth="1"/>
    <col min="5639" max="5643" width="8.7109375" style="14" customWidth="1"/>
    <col min="5644" max="5644" width="15.7109375" style="14" customWidth="1"/>
    <col min="5645" max="5645" width="11.5703125" style="14" bestFit="1" customWidth="1"/>
    <col min="5646" max="5646" width="11.140625" style="14" customWidth="1"/>
    <col min="5647" max="5888" width="9.140625" style="14"/>
    <col min="5889" max="5889" width="4.5703125" style="14" customWidth="1"/>
    <col min="5890" max="5890" width="33.140625" style="14" customWidth="1"/>
    <col min="5891" max="5891" width="10.42578125" style="14" customWidth="1"/>
    <col min="5892" max="5892" width="11.85546875" style="14" customWidth="1"/>
    <col min="5893" max="5893" width="24.5703125" style="14" customWidth="1"/>
    <col min="5894" max="5894" width="11.7109375" style="14" customWidth="1"/>
    <col min="5895" max="5899" width="8.7109375" style="14" customWidth="1"/>
    <col min="5900" max="5900" width="15.7109375" style="14" customWidth="1"/>
    <col min="5901" max="5901" width="11.5703125" style="14" bestFit="1" customWidth="1"/>
    <col min="5902" max="5902" width="11.140625" style="14" customWidth="1"/>
    <col min="5903" max="6144" width="9.140625" style="14"/>
    <col min="6145" max="6145" width="4.5703125" style="14" customWidth="1"/>
    <col min="6146" max="6146" width="33.140625" style="14" customWidth="1"/>
    <col min="6147" max="6147" width="10.42578125" style="14" customWidth="1"/>
    <col min="6148" max="6148" width="11.85546875" style="14" customWidth="1"/>
    <col min="6149" max="6149" width="24.5703125" style="14" customWidth="1"/>
    <col min="6150" max="6150" width="11.7109375" style="14" customWidth="1"/>
    <col min="6151" max="6155" width="8.7109375" style="14" customWidth="1"/>
    <col min="6156" max="6156" width="15.7109375" style="14" customWidth="1"/>
    <col min="6157" max="6157" width="11.5703125" style="14" bestFit="1" customWidth="1"/>
    <col min="6158" max="6158" width="11.140625" style="14" customWidth="1"/>
    <col min="6159" max="6400" width="9.140625" style="14"/>
    <col min="6401" max="6401" width="4.5703125" style="14" customWidth="1"/>
    <col min="6402" max="6402" width="33.140625" style="14" customWidth="1"/>
    <col min="6403" max="6403" width="10.42578125" style="14" customWidth="1"/>
    <col min="6404" max="6404" width="11.85546875" style="14" customWidth="1"/>
    <col min="6405" max="6405" width="24.5703125" style="14" customWidth="1"/>
    <col min="6406" max="6406" width="11.7109375" style="14" customWidth="1"/>
    <col min="6407" max="6411" width="8.7109375" style="14" customWidth="1"/>
    <col min="6412" max="6412" width="15.7109375" style="14" customWidth="1"/>
    <col min="6413" max="6413" width="11.5703125" style="14" bestFit="1" customWidth="1"/>
    <col min="6414" max="6414" width="11.140625" style="14" customWidth="1"/>
    <col min="6415" max="6656" width="9.140625" style="14"/>
    <col min="6657" max="6657" width="4.5703125" style="14" customWidth="1"/>
    <col min="6658" max="6658" width="33.140625" style="14" customWidth="1"/>
    <col min="6659" max="6659" width="10.42578125" style="14" customWidth="1"/>
    <col min="6660" max="6660" width="11.85546875" style="14" customWidth="1"/>
    <col min="6661" max="6661" width="24.5703125" style="14" customWidth="1"/>
    <col min="6662" max="6662" width="11.7109375" style="14" customWidth="1"/>
    <col min="6663" max="6667" width="8.7109375" style="14" customWidth="1"/>
    <col min="6668" max="6668" width="15.7109375" style="14" customWidth="1"/>
    <col min="6669" max="6669" width="11.5703125" style="14" bestFit="1" customWidth="1"/>
    <col min="6670" max="6670" width="11.140625" style="14" customWidth="1"/>
    <col min="6671" max="6912" width="9.140625" style="14"/>
    <col min="6913" max="6913" width="4.5703125" style="14" customWidth="1"/>
    <col min="6914" max="6914" width="33.140625" style="14" customWidth="1"/>
    <col min="6915" max="6915" width="10.42578125" style="14" customWidth="1"/>
    <col min="6916" max="6916" width="11.85546875" style="14" customWidth="1"/>
    <col min="6917" max="6917" width="24.5703125" style="14" customWidth="1"/>
    <col min="6918" max="6918" width="11.7109375" style="14" customWidth="1"/>
    <col min="6919" max="6923" width="8.7109375" style="14" customWidth="1"/>
    <col min="6924" max="6924" width="15.7109375" style="14" customWidth="1"/>
    <col min="6925" max="6925" width="11.5703125" style="14" bestFit="1" customWidth="1"/>
    <col min="6926" max="6926" width="11.140625" style="14" customWidth="1"/>
    <col min="6927" max="7168" width="9.140625" style="14"/>
    <col min="7169" max="7169" width="4.5703125" style="14" customWidth="1"/>
    <col min="7170" max="7170" width="33.140625" style="14" customWidth="1"/>
    <col min="7171" max="7171" width="10.42578125" style="14" customWidth="1"/>
    <col min="7172" max="7172" width="11.85546875" style="14" customWidth="1"/>
    <col min="7173" max="7173" width="24.5703125" style="14" customWidth="1"/>
    <col min="7174" max="7174" width="11.7109375" style="14" customWidth="1"/>
    <col min="7175" max="7179" width="8.7109375" style="14" customWidth="1"/>
    <col min="7180" max="7180" width="15.7109375" style="14" customWidth="1"/>
    <col min="7181" max="7181" width="11.5703125" style="14" bestFit="1" customWidth="1"/>
    <col min="7182" max="7182" width="11.140625" style="14" customWidth="1"/>
    <col min="7183" max="7424" width="9.140625" style="14"/>
    <col min="7425" max="7425" width="4.5703125" style="14" customWidth="1"/>
    <col min="7426" max="7426" width="33.140625" style="14" customWidth="1"/>
    <col min="7427" max="7427" width="10.42578125" style="14" customWidth="1"/>
    <col min="7428" max="7428" width="11.85546875" style="14" customWidth="1"/>
    <col min="7429" max="7429" width="24.5703125" style="14" customWidth="1"/>
    <col min="7430" max="7430" width="11.7109375" style="14" customWidth="1"/>
    <col min="7431" max="7435" width="8.7109375" style="14" customWidth="1"/>
    <col min="7436" max="7436" width="15.7109375" style="14" customWidth="1"/>
    <col min="7437" max="7437" width="11.5703125" style="14" bestFit="1" customWidth="1"/>
    <col min="7438" max="7438" width="11.140625" style="14" customWidth="1"/>
    <col min="7439" max="7680" width="9.140625" style="14"/>
    <col min="7681" max="7681" width="4.5703125" style="14" customWidth="1"/>
    <col min="7682" max="7682" width="33.140625" style="14" customWidth="1"/>
    <col min="7683" max="7683" width="10.42578125" style="14" customWidth="1"/>
    <col min="7684" max="7684" width="11.85546875" style="14" customWidth="1"/>
    <col min="7685" max="7685" width="24.5703125" style="14" customWidth="1"/>
    <col min="7686" max="7686" width="11.7109375" style="14" customWidth="1"/>
    <col min="7687" max="7691" width="8.7109375" style="14" customWidth="1"/>
    <col min="7692" max="7692" width="15.7109375" style="14" customWidth="1"/>
    <col min="7693" max="7693" width="11.5703125" style="14" bestFit="1" customWidth="1"/>
    <col min="7694" max="7694" width="11.140625" style="14" customWidth="1"/>
    <col min="7695" max="7936" width="9.140625" style="14"/>
    <col min="7937" max="7937" width="4.5703125" style="14" customWidth="1"/>
    <col min="7938" max="7938" width="33.140625" style="14" customWidth="1"/>
    <col min="7939" max="7939" width="10.42578125" style="14" customWidth="1"/>
    <col min="7940" max="7940" width="11.85546875" style="14" customWidth="1"/>
    <col min="7941" max="7941" width="24.5703125" style="14" customWidth="1"/>
    <col min="7942" max="7942" width="11.7109375" style="14" customWidth="1"/>
    <col min="7943" max="7947" width="8.7109375" style="14" customWidth="1"/>
    <col min="7948" max="7948" width="15.7109375" style="14" customWidth="1"/>
    <col min="7949" max="7949" width="11.5703125" style="14" bestFit="1" customWidth="1"/>
    <col min="7950" max="7950" width="11.140625" style="14" customWidth="1"/>
    <col min="7951" max="8192" width="9.140625" style="14"/>
    <col min="8193" max="8193" width="4.5703125" style="14" customWidth="1"/>
    <col min="8194" max="8194" width="33.140625" style="14" customWidth="1"/>
    <col min="8195" max="8195" width="10.42578125" style="14" customWidth="1"/>
    <col min="8196" max="8196" width="11.85546875" style="14" customWidth="1"/>
    <col min="8197" max="8197" width="24.5703125" style="14" customWidth="1"/>
    <col min="8198" max="8198" width="11.7109375" style="14" customWidth="1"/>
    <col min="8199" max="8203" width="8.7109375" style="14" customWidth="1"/>
    <col min="8204" max="8204" width="15.7109375" style="14" customWidth="1"/>
    <col min="8205" max="8205" width="11.5703125" style="14" bestFit="1" customWidth="1"/>
    <col min="8206" max="8206" width="11.140625" style="14" customWidth="1"/>
    <col min="8207" max="8448" width="9.140625" style="14"/>
    <col min="8449" max="8449" width="4.5703125" style="14" customWidth="1"/>
    <col min="8450" max="8450" width="33.140625" style="14" customWidth="1"/>
    <col min="8451" max="8451" width="10.42578125" style="14" customWidth="1"/>
    <col min="8452" max="8452" width="11.85546875" style="14" customWidth="1"/>
    <col min="8453" max="8453" width="24.5703125" style="14" customWidth="1"/>
    <col min="8454" max="8454" width="11.7109375" style="14" customWidth="1"/>
    <col min="8455" max="8459" width="8.7109375" style="14" customWidth="1"/>
    <col min="8460" max="8460" width="15.7109375" style="14" customWidth="1"/>
    <col min="8461" max="8461" width="11.5703125" style="14" bestFit="1" customWidth="1"/>
    <col min="8462" max="8462" width="11.140625" style="14" customWidth="1"/>
    <col min="8463" max="8704" width="9.140625" style="14"/>
    <col min="8705" max="8705" width="4.5703125" style="14" customWidth="1"/>
    <col min="8706" max="8706" width="33.140625" style="14" customWidth="1"/>
    <col min="8707" max="8707" width="10.42578125" style="14" customWidth="1"/>
    <col min="8708" max="8708" width="11.85546875" style="14" customWidth="1"/>
    <col min="8709" max="8709" width="24.5703125" style="14" customWidth="1"/>
    <col min="8710" max="8710" width="11.7109375" style="14" customWidth="1"/>
    <col min="8711" max="8715" width="8.7109375" style="14" customWidth="1"/>
    <col min="8716" max="8716" width="15.7109375" style="14" customWidth="1"/>
    <col min="8717" max="8717" width="11.5703125" style="14" bestFit="1" customWidth="1"/>
    <col min="8718" max="8718" width="11.140625" style="14" customWidth="1"/>
    <col min="8719" max="8960" width="9.140625" style="14"/>
    <col min="8961" max="8961" width="4.5703125" style="14" customWidth="1"/>
    <col min="8962" max="8962" width="33.140625" style="14" customWidth="1"/>
    <col min="8963" max="8963" width="10.42578125" style="14" customWidth="1"/>
    <col min="8964" max="8964" width="11.85546875" style="14" customWidth="1"/>
    <col min="8965" max="8965" width="24.5703125" style="14" customWidth="1"/>
    <col min="8966" max="8966" width="11.7109375" style="14" customWidth="1"/>
    <col min="8967" max="8971" width="8.7109375" style="14" customWidth="1"/>
    <col min="8972" max="8972" width="15.7109375" style="14" customWidth="1"/>
    <col min="8973" max="8973" width="11.5703125" style="14" bestFit="1" customWidth="1"/>
    <col min="8974" max="8974" width="11.140625" style="14" customWidth="1"/>
    <col min="8975" max="9216" width="9.140625" style="14"/>
    <col min="9217" max="9217" width="4.5703125" style="14" customWidth="1"/>
    <col min="9218" max="9218" width="33.140625" style="14" customWidth="1"/>
    <col min="9219" max="9219" width="10.42578125" style="14" customWidth="1"/>
    <col min="9220" max="9220" width="11.85546875" style="14" customWidth="1"/>
    <col min="9221" max="9221" width="24.5703125" style="14" customWidth="1"/>
    <col min="9222" max="9222" width="11.7109375" style="14" customWidth="1"/>
    <col min="9223" max="9227" width="8.7109375" style="14" customWidth="1"/>
    <col min="9228" max="9228" width="15.7109375" style="14" customWidth="1"/>
    <col min="9229" max="9229" width="11.5703125" style="14" bestFit="1" customWidth="1"/>
    <col min="9230" max="9230" width="11.140625" style="14" customWidth="1"/>
    <col min="9231" max="9472" width="9.140625" style="14"/>
    <col min="9473" max="9473" width="4.5703125" style="14" customWidth="1"/>
    <col min="9474" max="9474" width="33.140625" style="14" customWidth="1"/>
    <col min="9475" max="9475" width="10.42578125" style="14" customWidth="1"/>
    <col min="9476" max="9476" width="11.85546875" style="14" customWidth="1"/>
    <col min="9477" max="9477" width="24.5703125" style="14" customWidth="1"/>
    <col min="9478" max="9478" width="11.7109375" style="14" customWidth="1"/>
    <col min="9479" max="9483" width="8.7109375" style="14" customWidth="1"/>
    <col min="9484" max="9484" width="15.7109375" style="14" customWidth="1"/>
    <col min="9485" max="9485" width="11.5703125" style="14" bestFit="1" customWidth="1"/>
    <col min="9486" max="9486" width="11.140625" style="14" customWidth="1"/>
    <col min="9487" max="9728" width="9.140625" style="14"/>
    <col min="9729" max="9729" width="4.5703125" style="14" customWidth="1"/>
    <col min="9730" max="9730" width="33.140625" style="14" customWidth="1"/>
    <col min="9731" max="9731" width="10.42578125" style="14" customWidth="1"/>
    <col min="9732" max="9732" width="11.85546875" style="14" customWidth="1"/>
    <col min="9733" max="9733" width="24.5703125" style="14" customWidth="1"/>
    <col min="9734" max="9734" width="11.7109375" style="14" customWidth="1"/>
    <col min="9735" max="9739" width="8.7109375" style="14" customWidth="1"/>
    <col min="9740" max="9740" width="15.7109375" style="14" customWidth="1"/>
    <col min="9741" max="9741" width="11.5703125" style="14" bestFit="1" customWidth="1"/>
    <col min="9742" max="9742" width="11.140625" style="14" customWidth="1"/>
    <col min="9743" max="9984" width="9.140625" style="14"/>
    <col min="9985" max="9985" width="4.5703125" style="14" customWidth="1"/>
    <col min="9986" max="9986" width="33.140625" style="14" customWidth="1"/>
    <col min="9987" max="9987" width="10.42578125" style="14" customWidth="1"/>
    <col min="9988" max="9988" width="11.85546875" style="14" customWidth="1"/>
    <col min="9989" max="9989" width="24.5703125" style="14" customWidth="1"/>
    <col min="9990" max="9990" width="11.7109375" style="14" customWidth="1"/>
    <col min="9991" max="9995" width="8.7109375" style="14" customWidth="1"/>
    <col min="9996" max="9996" width="15.7109375" style="14" customWidth="1"/>
    <col min="9997" max="9997" width="11.5703125" style="14" bestFit="1" customWidth="1"/>
    <col min="9998" max="9998" width="11.140625" style="14" customWidth="1"/>
    <col min="9999" max="10240" width="9.140625" style="14"/>
    <col min="10241" max="10241" width="4.5703125" style="14" customWidth="1"/>
    <col min="10242" max="10242" width="33.140625" style="14" customWidth="1"/>
    <col min="10243" max="10243" width="10.42578125" style="14" customWidth="1"/>
    <col min="10244" max="10244" width="11.85546875" style="14" customWidth="1"/>
    <col min="10245" max="10245" width="24.5703125" style="14" customWidth="1"/>
    <col min="10246" max="10246" width="11.7109375" style="14" customWidth="1"/>
    <col min="10247" max="10251" width="8.7109375" style="14" customWidth="1"/>
    <col min="10252" max="10252" width="15.7109375" style="14" customWidth="1"/>
    <col min="10253" max="10253" width="11.5703125" style="14" bestFit="1" customWidth="1"/>
    <col min="10254" max="10254" width="11.140625" style="14" customWidth="1"/>
    <col min="10255" max="10496" width="9.140625" style="14"/>
    <col min="10497" max="10497" width="4.5703125" style="14" customWidth="1"/>
    <col min="10498" max="10498" width="33.140625" style="14" customWidth="1"/>
    <col min="10499" max="10499" width="10.42578125" style="14" customWidth="1"/>
    <col min="10500" max="10500" width="11.85546875" style="14" customWidth="1"/>
    <col min="10501" max="10501" width="24.5703125" style="14" customWidth="1"/>
    <col min="10502" max="10502" width="11.7109375" style="14" customWidth="1"/>
    <col min="10503" max="10507" width="8.7109375" style="14" customWidth="1"/>
    <col min="10508" max="10508" width="15.7109375" style="14" customWidth="1"/>
    <col min="10509" max="10509" width="11.5703125" style="14" bestFit="1" customWidth="1"/>
    <col min="10510" max="10510" width="11.140625" style="14" customWidth="1"/>
    <col min="10511" max="10752" width="9.140625" style="14"/>
    <col min="10753" max="10753" width="4.5703125" style="14" customWidth="1"/>
    <col min="10754" max="10754" width="33.140625" style="14" customWidth="1"/>
    <col min="10755" max="10755" width="10.42578125" style="14" customWidth="1"/>
    <col min="10756" max="10756" width="11.85546875" style="14" customWidth="1"/>
    <col min="10757" max="10757" width="24.5703125" style="14" customWidth="1"/>
    <col min="10758" max="10758" width="11.7109375" style="14" customWidth="1"/>
    <col min="10759" max="10763" width="8.7109375" style="14" customWidth="1"/>
    <col min="10764" max="10764" width="15.7109375" style="14" customWidth="1"/>
    <col min="10765" max="10765" width="11.5703125" style="14" bestFit="1" customWidth="1"/>
    <col min="10766" max="10766" width="11.140625" style="14" customWidth="1"/>
    <col min="10767" max="11008" width="9.140625" style="14"/>
    <col min="11009" max="11009" width="4.5703125" style="14" customWidth="1"/>
    <col min="11010" max="11010" width="33.140625" style="14" customWidth="1"/>
    <col min="11011" max="11011" width="10.42578125" style="14" customWidth="1"/>
    <col min="11012" max="11012" width="11.85546875" style="14" customWidth="1"/>
    <col min="11013" max="11013" width="24.5703125" style="14" customWidth="1"/>
    <col min="11014" max="11014" width="11.7109375" style="14" customWidth="1"/>
    <col min="11015" max="11019" width="8.7109375" style="14" customWidth="1"/>
    <col min="11020" max="11020" width="15.7109375" style="14" customWidth="1"/>
    <col min="11021" max="11021" width="11.5703125" style="14" bestFit="1" customWidth="1"/>
    <col min="11022" max="11022" width="11.140625" style="14" customWidth="1"/>
    <col min="11023" max="11264" width="9.140625" style="14"/>
    <col min="11265" max="11265" width="4.5703125" style="14" customWidth="1"/>
    <col min="11266" max="11266" width="33.140625" style="14" customWidth="1"/>
    <col min="11267" max="11267" width="10.42578125" style="14" customWidth="1"/>
    <col min="11268" max="11268" width="11.85546875" style="14" customWidth="1"/>
    <col min="11269" max="11269" width="24.5703125" style="14" customWidth="1"/>
    <col min="11270" max="11270" width="11.7109375" style="14" customWidth="1"/>
    <col min="11271" max="11275" width="8.7109375" style="14" customWidth="1"/>
    <col min="11276" max="11276" width="15.7109375" style="14" customWidth="1"/>
    <col min="11277" max="11277" width="11.5703125" style="14" bestFit="1" customWidth="1"/>
    <col min="11278" max="11278" width="11.140625" style="14" customWidth="1"/>
    <col min="11279" max="11520" width="9.140625" style="14"/>
    <col min="11521" max="11521" width="4.5703125" style="14" customWidth="1"/>
    <col min="11522" max="11522" width="33.140625" style="14" customWidth="1"/>
    <col min="11523" max="11523" width="10.42578125" style="14" customWidth="1"/>
    <col min="11524" max="11524" width="11.85546875" style="14" customWidth="1"/>
    <col min="11525" max="11525" width="24.5703125" style="14" customWidth="1"/>
    <col min="11526" max="11526" width="11.7109375" style="14" customWidth="1"/>
    <col min="11527" max="11531" width="8.7109375" style="14" customWidth="1"/>
    <col min="11532" max="11532" width="15.7109375" style="14" customWidth="1"/>
    <col min="11533" max="11533" width="11.5703125" style="14" bestFit="1" customWidth="1"/>
    <col min="11534" max="11534" width="11.140625" style="14" customWidth="1"/>
    <col min="11535" max="11776" width="9.140625" style="14"/>
    <col min="11777" max="11777" width="4.5703125" style="14" customWidth="1"/>
    <col min="11778" max="11778" width="33.140625" style="14" customWidth="1"/>
    <col min="11779" max="11779" width="10.42578125" style="14" customWidth="1"/>
    <col min="11780" max="11780" width="11.85546875" style="14" customWidth="1"/>
    <col min="11781" max="11781" width="24.5703125" style="14" customWidth="1"/>
    <col min="11782" max="11782" width="11.7109375" style="14" customWidth="1"/>
    <col min="11783" max="11787" width="8.7109375" style="14" customWidth="1"/>
    <col min="11788" max="11788" width="15.7109375" style="14" customWidth="1"/>
    <col min="11789" max="11789" width="11.5703125" style="14" bestFit="1" customWidth="1"/>
    <col min="11790" max="11790" width="11.140625" style="14" customWidth="1"/>
    <col min="11791" max="12032" width="9.140625" style="14"/>
    <col min="12033" max="12033" width="4.5703125" style="14" customWidth="1"/>
    <col min="12034" max="12034" width="33.140625" style="14" customWidth="1"/>
    <col min="12035" max="12035" width="10.42578125" style="14" customWidth="1"/>
    <col min="12036" max="12036" width="11.85546875" style="14" customWidth="1"/>
    <col min="12037" max="12037" width="24.5703125" style="14" customWidth="1"/>
    <col min="12038" max="12038" width="11.7109375" style="14" customWidth="1"/>
    <col min="12039" max="12043" width="8.7109375" style="14" customWidth="1"/>
    <col min="12044" max="12044" width="15.7109375" style="14" customWidth="1"/>
    <col min="12045" max="12045" width="11.5703125" style="14" bestFit="1" customWidth="1"/>
    <col min="12046" max="12046" width="11.140625" style="14" customWidth="1"/>
    <col min="12047" max="12288" width="9.140625" style="14"/>
    <col min="12289" max="12289" width="4.5703125" style="14" customWidth="1"/>
    <col min="12290" max="12290" width="33.140625" style="14" customWidth="1"/>
    <col min="12291" max="12291" width="10.42578125" style="14" customWidth="1"/>
    <col min="12292" max="12292" width="11.85546875" style="14" customWidth="1"/>
    <col min="12293" max="12293" width="24.5703125" style="14" customWidth="1"/>
    <col min="12294" max="12294" width="11.7109375" style="14" customWidth="1"/>
    <col min="12295" max="12299" width="8.7109375" style="14" customWidth="1"/>
    <col min="12300" max="12300" width="15.7109375" style="14" customWidth="1"/>
    <col min="12301" max="12301" width="11.5703125" style="14" bestFit="1" customWidth="1"/>
    <col min="12302" max="12302" width="11.140625" style="14" customWidth="1"/>
    <col min="12303" max="12544" width="9.140625" style="14"/>
    <col min="12545" max="12545" width="4.5703125" style="14" customWidth="1"/>
    <col min="12546" max="12546" width="33.140625" style="14" customWidth="1"/>
    <col min="12547" max="12547" width="10.42578125" style="14" customWidth="1"/>
    <col min="12548" max="12548" width="11.85546875" style="14" customWidth="1"/>
    <col min="12549" max="12549" width="24.5703125" style="14" customWidth="1"/>
    <col min="12550" max="12550" width="11.7109375" style="14" customWidth="1"/>
    <col min="12551" max="12555" width="8.7109375" style="14" customWidth="1"/>
    <col min="12556" max="12556" width="15.7109375" style="14" customWidth="1"/>
    <col min="12557" max="12557" width="11.5703125" style="14" bestFit="1" customWidth="1"/>
    <col min="12558" max="12558" width="11.140625" style="14" customWidth="1"/>
    <col min="12559" max="12800" width="9.140625" style="14"/>
    <col min="12801" max="12801" width="4.5703125" style="14" customWidth="1"/>
    <col min="12802" max="12802" width="33.140625" style="14" customWidth="1"/>
    <col min="12803" max="12803" width="10.42578125" style="14" customWidth="1"/>
    <col min="12804" max="12804" width="11.85546875" style="14" customWidth="1"/>
    <col min="12805" max="12805" width="24.5703125" style="14" customWidth="1"/>
    <col min="12806" max="12806" width="11.7109375" style="14" customWidth="1"/>
    <col min="12807" max="12811" width="8.7109375" style="14" customWidth="1"/>
    <col min="12812" max="12812" width="15.7109375" style="14" customWidth="1"/>
    <col min="12813" max="12813" width="11.5703125" style="14" bestFit="1" customWidth="1"/>
    <col min="12814" max="12814" width="11.140625" style="14" customWidth="1"/>
    <col min="12815" max="13056" width="9.140625" style="14"/>
    <col min="13057" max="13057" width="4.5703125" style="14" customWidth="1"/>
    <col min="13058" max="13058" width="33.140625" style="14" customWidth="1"/>
    <col min="13059" max="13059" width="10.42578125" style="14" customWidth="1"/>
    <col min="13060" max="13060" width="11.85546875" style="14" customWidth="1"/>
    <col min="13061" max="13061" width="24.5703125" style="14" customWidth="1"/>
    <col min="13062" max="13062" width="11.7109375" style="14" customWidth="1"/>
    <col min="13063" max="13067" width="8.7109375" style="14" customWidth="1"/>
    <col min="13068" max="13068" width="15.7109375" style="14" customWidth="1"/>
    <col min="13069" max="13069" width="11.5703125" style="14" bestFit="1" customWidth="1"/>
    <col min="13070" max="13070" width="11.140625" style="14" customWidth="1"/>
    <col min="13071" max="13312" width="9.140625" style="14"/>
    <col min="13313" max="13313" width="4.5703125" style="14" customWidth="1"/>
    <col min="13314" max="13314" width="33.140625" style="14" customWidth="1"/>
    <col min="13315" max="13315" width="10.42578125" style="14" customWidth="1"/>
    <col min="13316" max="13316" width="11.85546875" style="14" customWidth="1"/>
    <col min="13317" max="13317" width="24.5703125" style="14" customWidth="1"/>
    <col min="13318" max="13318" width="11.7109375" style="14" customWidth="1"/>
    <col min="13319" max="13323" width="8.7109375" style="14" customWidth="1"/>
    <col min="13324" max="13324" width="15.7109375" style="14" customWidth="1"/>
    <col min="13325" max="13325" width="11.5703125" style="14" bestFit="1" customWidth="1"/>
    <col min="13326" max="13326" width="11.140625" style="14" customWidth="1"/>
    <col min="13327" max="13568" width="9.140625" style="14"/>
    <col min="13569" max="13569" width="4.5703125" style="14" customWidth="1"/>
    <col min="13570" max="13570" width="33.140625" style="14" customWidth="1"/>
    <col min="13571" max="13571" width="10.42578125" style="14" customWidth="1"/>
    <col min="13572" max="13572" width="11.85546875" style="14" customWidth="1"/>
    <col min="13573" max="13573" width="24.5703125" style="14" customWidth="1"/>
    <col min="13574" max="13574" width="11.7109375" style="14" customWidth="1"/>
    <col min="13575" max="13579" width="8.7109375" style="14" customWidth="1"/>
    <col min="13580" max="13580" width="15.7109375" style="14" customWidth="1"/>
    <col min="13581" max="13581" width="11.5703125" style="14" bestFit="1" customWidth="1"/>
    <col min="13582" max="13582" width="11.140625" style="14" customWidth="1"/>
    <col min="13583" max="13824" width="9.140625" style="14"/>
    <col min="13825" max="13825" width="4.5703125" style="14" customWidth="1"/>
    <col min="13826" max="13826" width="33.140625" style="14" customWidth="1"/>
    <col min="13827" max="13827" width="10.42578125" style="14" customWidth="1"/>
    <col min="13828" max="13828" width="11.85546875" style="14" customWidth="1"/>
    <col min="13829" max="13829" width="24.5703125" style="14" customWidth="1"/>
    <col min="13830" max="13830" width="11.7109375" style="14" customWidth="1"/>
    <col min="13831" max="13835" width="8.7109375" style="14" customWidth="1"/>
    <col min="13836" max="13836" width="15.7109375" style="14" customWidth="1"/>
    <col min="13837" max="13837" width="11.5703125" style="14" bestFit="1" customWidth="1"/>
    <col min="13838" max="13838" width="11.140625" style="14" customWidth="1"/>
    <col min="13839" max="14080" width="9.140625" style="14"/>
    <col min="14081" max="14081" width="4.5703125" style="14" customWidth="1"/>
    <col min="14082" max="14082" width="33.140625" style="14" customWidth="1"/>
    <col min="14083" max="14083" width="10.42578125" style="14" customWidth="1"/>
    <col min="14084" max="14084" width="11.85546875" style="14" customWidth="1"/>
    <col min="14085" max="14085" width="24.5703125" style="14" customWidth="1"/>
    <col min="14086" max="14086" width="11.7109375" style="14" customWidth="1"/>
    <col min="14087" max="14091" width="8.7109375" style="14" customWidth="1"/>
    <col min="14092" max="14092" width="15.7109375" style="14" customWidth="1"/>
    <col min="14093" max="14093" width="11.5703125" style="14" bestFit="1" customWidth="1"/>
    <col min="14094" max="14094" width="11.140625" style="14" customWidth="1"/>
    <col min="14095" max="14336" width="9.140625" style="14"/>
    <col min="14337" max="14337" width="4.5703125" style="14" customWidth="1"/>
    <col min="14338" max="14338" width="33.140625" style="14" customWidth="1"/>
    <col min="14339" max="14339" width="10.42578125" style="14" customWidth="1"/>
    <col min="14340" max="14340" width="11.85546875" style="14" customWidth="1"/>
    <col min="14341" max="14341" width="24.5703125" style="14" customWidth="1"/>
    <col min="14342" max="14342" width="11.7109375" style="14" customWidth="1"/>
    <col min="14343" max="14347" width="8.7109375" style="14" customWidth="1"/>
    <col min="14348" max="14348" width="15.7109375" style="14" customWidth="1"/>
    <col min="14349" max="14349" width="11.5703125" style="14" bestFit="1" customWidth="1"/>
    <col min="14350" max="14350" width="11.140625" style="14" customWidth="1"/>
    <col min="14351" max="14592" width="9.140625" style="14"/>
    <col min="14593" max="14593" width="4.5703125" style="14" customWidth="1"/>
    <col min="14594" max="14594" width="33.140625" style="14" customWidth="1"/>
    <col min="14595" max="14595" width="10.42578125" style="14" customWidth="1"/>
    <col min="14596" max="14596" width="11.85546875" style="14" customWidth="1"/>
    <col min="14597" max="14597" width="24.5703125" style="14" customWidth="1"/>
    <col min="14598" max="14598" width="11.7109375" style="14" customWidth="1"/>
    <col min="14599" max="14603" width="8.7109375" style="14" customWidth="1"/>
    <col min="14604" max="14604" width="15.7109375" style="14" customWidth="1"/>
    <col min="14605" max="14605" width="11.5703125" style="14" bestFit="1" customWidth="1"/>
    <col min="14606" max="14606" width="11.140625" style="14" customWidth="1"/>
    <col min="14607" max="14848" width="9.140625" style="14"/>
    <col min="14849" max="14849" width="4.5703125" style="14" customWidth="1"/>
    <col min="14850" max="14850" width="33.140625" style="14" customWidth="1"/>
    <col min="14851" max="14851" width="10.42578125" style="14" customWidth="1"/>
    <col min="14852" max="14852" width="11.85546875" style="14" customWidth="1"/>
    <col min="14853" max="14853" width="24.5703125" style="14" customWidth="1"/>
    <col min="14854" max="14854" width="11.7109375" style="14" customWidth="1"/>
    <col min="14855" max="14859" width="8.7109375" style="14" customWidth="1"/>
    <col min="14860" max="14860" width="15.7109375" style="14" customWidth="1"/>
    <col min="14861" max="14861" width="11.5703125" style="14" bestFit="1" customWidth="1"/>
    <col min="14862" max="14862" width="11.140625" style="14" customWidth="1"/>
    <col min="14863" max="15104" width="9.140625" style="14"/>
    <col min="15105" max="15105" width="4.5703125" style="14" customWidth="1"/>
    <col min="15106" max="15106" width="33.140625" style="14" customWidth="1"/>
    <col min="15107" max="15107" width="10.42578125" style="14" customWidth="1"/>
    <col min="15108" max="15108" width="11.85546875" style="14" customWidth="1"/>
    <col min="15109" max="15109" width="24.5703125" style="14" customWidth="1"/>
    <col min="15110" max="15110" width="11.7109375" style="14" customWidth="1"/>
    <col min="15111" max="15115" width="8.7109375" style="14" customWidth="1"/>
    <col min="15116" max="15116" width="15.7109375" style="14" customWidth="1"/>
    <col min="15117" max="15117" width="11.5703125" style="14" bestFit="1" customWidth="1"/>
    <col min="15118" max="15118" width="11.140625" style="14" customWidth="1"/>
    <col min="15119" max="15360" width="9.140625" style="14"/>
    <col min="15361" max="15361" width="4.5703125" style="14" customWidth="1"/>
    <col min="15362" max="15362" width="33.140625" style="14" customWidth="1"/>
    <col min="15363" max="15363" width="10.42578125" style="14" customWidth="1"/>
    <col min="15364" max="15364" width="11.85546875" style="14" customWidth="1"/>
    <col min="15365" max="15365" width="24.5703125" style="14" customWidth="1"/>
    <col min="15366" max="15366" width="11.7109375" style="14" customWidth="1"/>
    <col min="15367" max="15371" width="8.7109375" style="14" customWidth="1"/>
    <col min="15372" max="15372" width="15.7109375" style="14" customWidth="1"/>
    <col min="15373" max="15373" width="11.5703125" style="14" bestFit="1" customWidth="1"/>
    <col min="15374" max="15374" width="11.140625" style="14" customWidth="1"/>
    <col min="15375" max="15616" width="9.140625" style="14"/>
    <col min="15617" max="15617" width="4.5703125" style="14" customWidth="1"/>
    <col min="15618" max="15618" width="33.140625" style="14" customWidth="1"/>
    <col min="15619" max="15619" width="10.42578125" style="14" customWidth="1"/>
    <col min="15620" max="15620" width="11.85546875" style="14" customWidth="1"/>
    <col min="15621" max="15621" width="24.5703125" style="14" customWidth="1"/>
    <col min="15622" max="15622" width="11.7109375" style="14" customWidth="1"/>
    <col min="15623" max="15627" width="8.7109375" style="14" customWidth="1"/>
    <col min="15628" max="15628" width="15.7109375" style="14" customWidth="1"/>
    <col min="15629" max="15629" width="11.5703125" style="14" bestFit="1" customWidth="1"/>
    <col min="15630" max="15630" width="11.140625" style="14" customWidth="1"/>
    <col min="15631" max="15872" width="9.140625" style="14"/>
    <col min="15873" max="15873" width="4.5703125" style="14" customWidth="1"/>
    <col min="15874" max="15874" width="33.140625" style="14" customWidth="1"/>
    <col min="15875" max="15875" width="10.42578125" style="14" customWidth="1"/>
    <col min="15876" max="15876" width="11.85546875" style="14" customWidth="1"/>
    <col min="15877" max="15877" width="24.5703125" style="14" customWidth="1"/>
    <col min="15878" max="15878" width="11.7109375" style="14" customWidth="1"/>
    <col min="15879" max="15883" width="8.7109375" style="14" customWidth="1"/>
    <col min="15884" max="15884" width="15.7109375" style="14" customWidth="1"/>
    <col min="15885" max="15885" width="11.5703125" style="14" bestFit="1" customWidth="1"/>
    <col min="15886" max="15886" width="11.140625" style="14" customWidth="1"/>
    <col min="15887" max="16128" width="9.140625" style="14"/>
    <col min="16129" max="16129" width="4.5703125" style="14" customWidth="1"/>
    <col min="16130" max="16130" width="33.140625" style="14" customWidth="1"/>
    <col min="16131" max="16131" width="10.42578125" style="14" customWidth="1"/>
    <col min="16132" max="16132" width="11.85546875" style="14" customWidth="1"/>
    <col min="16133" max="16133" width="24.5703125" style="14" customWidth="1"/>
    <col min="16134" max="16134" width="11.7109375" style="14" customWidth="1"/>
    <col min="16135" max="16139" width="8.7109375" style="14" customWidth="1"/>
    <col min="16140" max="16140" width="15.7109375" style="14" customWidth="1"/>
    <col min="16141" max="16141" width="11.5703125" style="14" bestFit="1" customWidth="1"/>
    <col min="16142" max="16142" width="11.140625" style="14" customWidth="1"/>
    <col min="16143" max="16384" width="9.140625" style="14"/>
  </cols>
  <sheetData>
    <row r="1" spans="1:13" x14ac:dyDescent="0.2">
      <c r="A1" s="16"/>
      <c r="B1" s="17"/>
      <c r="C1" s="17"/>
      <c r="D1" s="16"/>
      <c r="E1" s="18" t="s">
        <v>47</v>
      </c>
      <c r="F1" s="18"/>
      <c r="G1" s="18"/>
      <c r="H1" s="18"/>
      <c r="I1" s="18"/>
      <c r="J1" s="18"/>
      <c r="K1" s="17"/>
      <c r="L1" s="17"/>
      <c r="M1" s="8"/>
    </row>
    <row r="2" spans="1:13" x14ac:dyDescent="0.2">
      <c r="A2" s="16"/>
      <c r="B2" s="17"/>
      <c r="C2" s="17"/>
      <c r="D2" s="16"/>
      <c r="E2" s="18" t="s">
        <v>48</v>
      </c>
      <c r="F2" s="18"/>
      <c r="G2" s="18"/>
      <c r="H2" s="18"/>
      <c r="I2" s="18"/>
      <c r="J2" s="18"/>
      <c r="K2" s="17"/>
      <c r="L2" s="17"/>
      <c r="M2" s="8"/>
    </row>
    <row r="3" spans="1:13" x14ac:dyDescent="0.2">
      <c r="A3" s="19"/>
      <c r="B3" s="17"/>
      <c r="C3" s="17"/>
      <c r="D3" s="16"/>
      <c r="E3" s="17"/>
      <c r="F3" s="17"/>
      <c r="G3" s="17"/>
      <c r="H3" s="17"/>
      <c r="I3" s="17"/>
      <c r="J3" s="17"/>
      <c r="K3" s="17"/>
      <c r="L3" s="17"/>
      <c r="M3" s="8"/>
    </row>
    <row r="4" spans="1:13" ht="48.75" customHeight="1" x14ac:dyDescent="0.2">
      <c r="A4" s="567" t="s">
        <v>46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8"/>
    </row>
    <row r="5" spans="1:13" x14ac:dyDescent="0.2">
      <c r="A5" s="568" t="s">
        <v>90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17"/>
    </row>
    <row r="6" spans="1:13" s="93" customFormat="1" ht="26.25" customHeight="1" thickBot="1" x14ac:dyDescent="0.3">
      <c r="A6" s="570" t="s">
        <v>91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1"/>
      <c r="M6" s="92"/>
    </row>
    <row r="7" spans="1:13" ht="21" customHeight="1" thickTop="1" x14ac:dyDescent="0.2">
      <c r="A7" s="20" t="s">
        <v>49</v>
      </c>
      <c r="B7" s="21"/>
      <c r="C7" s="21"/>
      <c r="D7" s="22"/>
      <c r="E7" s="21"/>
      <c r="F7" s="21"/>
      <c r="G7" s="21"/>
      <c r="H7" s="21"/>
      <c r="I7" s="21"/>
      <c r="J7" s="21"/>
      <c r="K7" s="21"/>
      <c r="L7" s="23"/>
      <c r="M7" s="8"/>
    </row>
    <row r="8" spans="1:13" ht="53.25" customHeight="1" x14ac:dyDescent="0.2">
      <c r="A8" s="572" t="s">
        <v>16</v>
      </c>
      <c r="B8" s="572" t="s">
        <v>17</v>
      </c>
      <c r="C8" s="572" t="s">
        <v>18</v>
      </c>
      <c r="D8" s="572" t="s">
        <v>19</v>
      </c>
      <c r="E8" s="572" t="s">
        <v>20</v>
      </c>
      <c r="F8" s="572" t="s">
        <v>21</v>
      </c>
      <c r="G8" s="572"/>
      <c r="H8" s="572"/>
      <c r="I8" s="572"/>
      <c r="J8" s="572"/>
      <c r="K8" s="573"/>
      <c r="L8" s="572" t="s">
        <v>22</v>
      </c>
    </row>
    <row r="9" spans="1:13" ht="18" customHeight="1" x14ac:dyDescent="0.2">
      <c r="A9" s="573"/>
      <c r="B9" s="573"/>
      <c r="C9" s="573"/>
      <c r="D9" s="573"/>
      <c r="E9" s="573"/>
      <c r="F9" s="24" t="s">
        <v>23</v>
      </c>
      <c r="G9" s="24" t="s">
        <v>24</v>
      </c>
      <c r="H9" s="24" t="s">
        <v>25</v>
      </c>
      <c r="I9" s="24" t="s">
        <v>26</v>
      </c>
      <c r="J9" s="24" t="s">
        <v>27</v>
      </c>
      <c r="K9" s="24" t="s">
        <v>28</v>
      </c>
      <c r="L9" s="573"/>
    </row>
    <row r="10" spans="1:13" ht="18" customHeight="1" x14ac:dyDescent="0.2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3" ht="15.75" x14ac:dyDescent="0.25">
      <c r="A11" s="574" t="s">
        <v>29</v>
      </c>
      <c r="B11" s="575"/>
      <c r="C11" s="575"/>
      <c r="D11" s="575"/>
      <c r="E11" s="575"/>
      <c r="F11" s="575"/>
      <c r="G11" s="575"/>
      <c r="H11" s="575"/>
      <c r="I11" s="575"/>
      <c r="J11" s="575"/>
      <c r="K11" s="575"/>
      <c r="L11" s="576"/>
    </row>
    <row r="12" spans="1:13" ht="42" customHeight="1" x14ac:dyDescent="0.2">
      <c r="A12" s="26">
        <v>1</v>
      </c>
      <c r="B12" s="27" t="s">
        <v>50</v>
      </c>
      <c r="C12" s="28" t="s">
        <v>51</v>
      </c>
      <c r="D12" s="28">
        <v>0.36</v>
      </c>
      <c r="E12" s="29" t="s">
        <v>52</v>
      </c>
      <c r="F12" s="28">
        <v>184</v>
      </c>
      <c r="G12" s="28"/>
      <c r="H12" s="28"/>
      <c r="I12" s="28"/>
      <c r="J12" s="28"/>
      <c r="K12" s="28"/>
      <c r="L12" s="30">
        <f>D12*F12</f>
        <v>66.239999999999995</v>
      </c>
    </row>
    <row r="13" spans="1:13" ht="60.6" hidden="1" customHeight="1" x14ac:dyDescent="0.2">
      <c r="A13" s="26">
        <v>2</v>
      </c>
      <c r="B13" s="27" t="s">
        <v>53</v>
      </c>
      <c r="C13" s="28" t="s">
        <v>36</v>
      </c>
      <c r="D13" s="28">
        <v>0</v>
      </c>
      <c r="E13" s="29" t="s">
        <v>54</v>
      </c>
      <c r="F13" s="28">
        <v>253.5</v>
      </c>
      <c r="G13" s="28"/>
      <c r="H13" s="28"/>
      <c r="I13" s="28"/>
      <c r="J13" s="28"/>
      <c r="K13" s="28"/>
      <c r="L13" s="30">
        <f>D13*F13</f>
        <v>0</v>
      </c>
    </row>
    <row r="14" spans="1:13" ht="53.45" customHeight="1" x14ac:dyDescent="0.2">
      <c r="A14" s="26">
        <v>2</v>
      </c>
      <c r="B14" s="27" t="s">
        <v>55</v>
      </c>
      <c r="C14" s="28" t="s">
        <v>36</v>
      </c>
      <c r="D14" s="28">
        <v>36</v>
      </c>
      <c r="E14" s="29" t="s">
        <v>56</v>
      </c>
      <c r="F14" s="28">
        <v>192</v>
      </c>
      <c r="G14" s="28"/>
      <c r="H14" s="28"/>
      <c r="I14" s="28"/>
      <c r="J14" s="28"/>
      <c r="K14" s="28"/>
      <c r="L14" s="30">
        <f>D14*F14</f>
        <v>6912</v>
      </c>
    </row>
    <row r="15" spans="1:13" ht="30" customHeight="1" x14ac:dyDescent="0.2">
      <c r="A15" s="26">
        <v>3</v>
      </c>
      <c r="B15" s="27" t="s">
        <v>57</v>
      </c>
      <c r="C15" s="28" t="s">
        <v>58</v>
      </c>
      <c r="D15" s="28">
        <v>4845</v>
      </c>
      <c r="E15" s="29" t="s">
        <v>59</v>
      </c>
      <c r="F15" s="28">
        <v>22</v>
      </c>
      <c r="G15" s="28"/>
      <c r="H15" s="28"/>
      <c r="I15" s="28"/>
      <c r="J15" s="28"/>
      <c r="K15" s="28"/>
      <c r="L15" s="30">
        <f>D15*F15</f>
        <v>106590</v>
      </c>
    </row>
    <row r="16" spans="1:13" x14ac:dyDescent="0.2">
      <c r="A16" s="31"/>
      <c r="B16" s="32" t="s">
        <v>30</v>
      </c>
      <c r="C16" s="32"/>
      <c r="D16" s="33"/>
      <c r="E16" s="28"/>
      <c r="F16" s="28"/>
      <c r="G16" s="28"/>
      <c r="H16" s="28"/>
      <c r="I16" s="28"/>
      <c r="J16" s="28"/>
      <c r="K16" s="28"/>
      <c r="L16" s="34">
        <f>SUM(L12:L15)</f>
        <v>113568.24</v>
      </c>
    </row>
    <row r="17" spans="1:13" ht="82.9" customHeight="1" x14ac:dyDescent="0.2">
      <c r="A17" s="35"/>
      <c r="B17" s="3" t="s">
        <v>75</v>
      </c>
      <c r="C17" s="7"/>
      <c r="D17" s="36">
        <f>L16</f>
        <v>113568.24</v>
      </c>
      <c r="E17" s="4" t="s">
        <v>60</v>
      </c>
      <c r="F17" s="12">
        <v>0.2</v>
      </c>
      <c r="G17" s="5">
        <v>1</v>
      </c>
      <c r="H17" s="5"/>
      <c r="I17" s="4"/>
      <c r="J17" s="4"/>
      <c r="K17" s="4"/>
      <c r="L17" s="13">
        <f>D17*F17*G17</f>
        <v>22713.65</v>
      </c>
    </row>
    <row r="18" spans="1:13" ht="31.9" hidden="1" customHeight="1" x14ac:dyDescent="0.2">
      <c r="A18" s="35"/>
      <c r="B18" s="3" t="s">
        <v>61</v>
      </c>
      <c r="C18" s="7"/>
      <c r="D18" s="36">
        <f>L16</f>
        <v>113568.24</v>
      </c>
      <c r="E18" s="4" t="s">
        <v>62</v>
      </c>
      <c r="F18" s="12">
        <v>0.15</v>
      </c>
      <c r="G18" s="5">
        <v>0</v>
      </c>
      <c r="H18" s="5"/>
      <c r="I18" s="4"/>
      <c r="J18" s="4"/>
      <c r="K18" s="4"/>
      <c r="L18" s="13">
        <f>D18*F18*G18</f>
        <v>0</v>
      </c>
    </row>
    <row r="19" spans="1:13" ht="31.9" hidden="1" customHeight="1" x14ac:dyDescent="0.2">
      <c r="A19" s="35"/>
      <c r="B19" s="3" t="s">
        <v>63</v>
      </c>
      <c r="C19" s="37"/>
      <c r="D19" s="36">
        <f>L16</f>
        <v>113568.24</v>
      </c>
      <c r="E19" s="4" t="s">
        <v>64</v>
      </c>
      <c r="F19" s="12">
        <v>0.2</v>
      </c>
      <c r="G19" s="5">
        <v>0</v>
      </c>
      <c r="H19" s="38"/>
      <c r="I19" s="38"/>
      <c r="J19" s="38"/>
      <c r="K19" s="39"/>
      <c r="L19" s="13">
        <f>D19*F19*G19</f>
        <v>0</v>
      </c>
    </row>
    <row r="20" spans="1:13" ht="31.9" hidden="1" customHeight="1" x14ac:dyDescent="0.2">
      <c r="A20" s="35"/>
      <c r="B20" s="40"/>
      <c r="C20" s="41"/>
      <c r="D20" s="42"/>
      <c r="E20" s="43"/>
      <c r="F20" s="44"/>
      <c r="G20" s="45"/>
      <c r="H20" s="46"/>
      <c r="I20" s="47"/>
      <c r="J20" s="47"/>
      <c r="K20" s="47"/>
      <c r="L20" s="30"/>
    </row>
    <row r="21" spans="1:13" s="6" customFormat="1" x14ac:dyDescent="0.2">
      <c r="A21" s="48"/>
      <c r="B21" s="32" t="s">
        <v>30</v>
      </c>
      <c r="C21" s="49"/>
      <c r="D21" s="50"/>
      <c r="F21" s="51"/>
      <c r="H21" s="51"/>
      <c r="I21" s="52"/>
      <c r="J21" s="52"/>
      <c r="K21" s="52"/>
      <c r="L21" s="34">
        <f>SUM(L16:L19)</f>
        <v>136281.89000000001</v>
      </c>
    </row>
    <row r="22" spans="1:13" ht="16.5" customHeight="1" x14ac:dyDescent="0.25">
      <c r="A22" s="574" t="s">
        <v>65</v>
      </c>
      <c r="B22" s="575"/>
      <c r="C22" s="575"/>
      <c r="D22" s="575"/>
      <c r="E22" s="575"/>
      <c r="F22" s="575"/>
      <c r="G22" s="575"/>
      <c r="H22" s="575"/>
      <c r="I22" s="575"/>
      <c r="J22" s="575"/>
      <c r="K22" s="575"/>
      <c r="L22" s="576"/>
      <c r="M22" s="9"/>
    </row>
    <row r="23" spans="1:13" ht="29.25" hidden="1" customHeight="1" x14ac:dyDescent="0.2">
      <c r="A23" s="26">
        <v>5</v>
      </c>
      <c r="B23" s="53" t="s">
        <v>40</v>
      </c>
      <c r="C23" s="29"/>
      <c r="D23" s="54">
        <f>L21</f>
        <v>136281.89000000001</v>
      </c>
      <c r="E23" s="55" t="s">
        <v>42</v>
      </c>
      <c r="F23" s="56">
        <v>0</v>
      </c>
      <c r="G23" s="57"/>
      <c r="H23" s="58"/>
      <c r="I23" s="58"/>
      <c r="J23" s="58"/>
      <c r="K23" s="59"/>
      <c r="L23" s="60">
        <f t="shared" ref="L23:L28" si="0">D23*F23</f>
        <v>0</v>
      </c>
      <c r="M23" s="9"/>
    </row>
    <row r="24" spans="1:13" ht="33.75" customHeight="1" x14ac:dyDescent="0.2">
      <c r="A24" s="26">
        <v>4</v>
      </c>
      <c r="B24" s="53" t="s">
        <v>66</v>
      </c>
      <c r="C24" s="29"/>
      <c r="D24" s="54">
        <f>L21</f>
        <v>136281.89000000001</v>
      </c>
      <c r="E24" s="55" t="s">
        <v>67</v>
      </c>
      <c r="F24" s="61">
        <v>0.05</v>
      </c>
      <c r="G24" s="57"/>
      <c r="H24" s="58"/>
      <c r="I24" s="58"/>
      <c r="J24" s="58"/>
      <c r="K24" s="59"/>
      <c r="L24" s="60">
        <f t="shared" si="0"/>
        <v>6814.09</v>
      </c>
    </row>
    <row r="25" spans="1:13" ht="33.75" customHeight="1" x14ac:dyDescent="0.2">
      <c r="A25" s="26">
        <v>5</v>
      </c>
      <c r="B25" s="53" t="s">
        <v>68</v>
      </c>
      <c r="C25" s="29"/>
      <c r="D25" s="54">
        <f>D24+L24</f>
        <v>143095.98000000001</v>
      </c>
      <c r="E25" s="55" t="s">
        <v>69</v>
      </c>
      <c r="F25" s="61">
        <v>0.28000000000000003</v>
      </c>
      <c r="G25" s="57"/>
      <c r="H25" s="58"/>
      <c r="I25" s="58"/>
      <c r="J25" s="58"/>
      <c r="K25" s="59"/>
      <c r="L25" s="60">
        <f t="shared" si="0"/>
        <v>40066.870000000003</v>
      </c>
    </row>
    <row r="26" spans="1:13" ht="58.15" customHeight="1" x14ac:dyDescent="0.2">
      <c r="A26" s="26">
        <v>6</v>
      </c>
      <c r="B26" s="53" t="s">
        <v>31</v>
      </c>
      <c r="C26" s="29"/>
      <c r="D26" s="54">
        <f>D24+L24</f>
        <v>143095.98000000001</v>
      </c>
      <c r="E26" s="62" t="s">
        <v>70</v>
      </c>
      <c r="F26" s="56">
        <v>0.06</v>
      </c>
      <c r="G26" s="57"/>
      <c r="H26" s="58"/>
      <c r="I26" s="58"/>
      <c r="J26" s="58"/>
      <c r="K26" s="59"/>
      <c r="L26" s="60">
        <f t="shared" si="0"/>
        <v>8585.76</v>
      </c>
    </row>
    <row r="27" spans="1:13" ht="25.5" hidden="1" x14ac:dyDescent="0.2">
      <c r="A27" s="26">
        <v>8</v>
      </c>
      <c r="B27" s="53" t="s">
        <v>39</v>
      </c>
      <c r="C27" s="29"/>
      <c r="D27" s="54">
        <f>L16+L17</f>
        <v>136281.89000000001</v>
      </c>
      <c r="E27" s="55" t="s">
        <v>71</v>
      </c>
      <c r="F27" s="56">
        <v>0</v>
      </c>
      <c r="G27" s="57"/>
      <c r="H27" s="58"/>
      <c r="I27" s="58"/>
      <c r="J27" s="58"/>
      <c r="K27" s="59"/>
      <c r="L27" s="60">
        <f t="shared" si="0"/>
        <v>0</v>
      </c>
    </row>
    <row r="28" spans="1:13" hidden="1" x14ac:dyDescent="0.2">
      <c r="A28" s="26">
        <v>10</v>
      </c>
      <c r="B28" s="53" t="s">
        <v>32</v>
      </c>
      <c r="C28" s="29"/>
      <c r="D28" s="54">
        <f>L21+L23+L24+L25+L26+L27</f>
        <v>191748.61</v>
      </c>
      <c r="E28" s="55" t="s">
        <v>72</v>
      </c>
      <c r="F28" s="56">
        <v>0</v>
      </c>
      <c r="G28" s="57"/>
      <c r="H28" s="58"/>
      <c r="I28" s="58"/>
      <c r="J28" s="58"/>
      <c r="K28" s="59"/>
      <c r="L28" s="60">
        <f t="shared" si="0"/>
        <v>0</v>
      </c>
    </row>
    <row r="29" spans="1:13" ht="15" customHeight="1" x14ac:dyDescent="0.2">
      <c r="A29" s="31"/>
      <c r="B29" s="63" t="s">
        <v>41</v>
      </c>
      <c r="C29" s="26"/>
      <c r="D29" s="64"/>
      <c r="E29" s="65"/>
      <c r="F29" s="66"/>
      <c r="G29" s="67"/>
      <c r="H29" s="68"/>
      <c r="I29" s="68"/>
      <c r="J29" s="68"/>
      <c r="K29" s="69"/>
      <c r="L29" s="70">
        <f>SUM(L23:L28)</f>
        <v>55466.720000000001</v>
      </c>
      <c r="M29" s="10"/>
    </row>
    <row r="30" spans="1:13" hidden="1" x14ac:dyDescent="0.2">
      <c r="A30" s="71"/>
      <c r="B30" s="72" t="s">
        <v>44</v>
      </c>
      <c r="C30" s="29"/>
      <c r="D30" s="73"/>
      <c r="E30" s="74"/>
      <c r="F30" s="74"/>
      <c r="G30" s="58"/>
      <c r="H30" s="58"/>
      <c r="I30" s="58"/>
      <c r="J30" s="58"/>
      <c r="K30" s="59"/>
      <c r="L30" s="70">
        <f>L21+L29</f>
        <v>191748.61</v>
      </c>
      <c r="M30" s="75"/>
    </row>
    <row r="31" spans="1:13" ht="28.9" customHeight="1" x14ac:dyDescent="0.2">
      <c r="A31" s="71"/>
      <c r="B31" s="76" t="s">
        <v>37</v>
      </c>
      <c r="C31" s="76"/>
      <c r="D31" s="24"/>
      <c r="E31" s="77"/>
      <c r="F31" s="77"/>
      <c r="G31" s="77"/>
      <c r="H31" s="77"/>
      <c r="I31" s="77"/>
      <c r="J31" s="77"/>
      <c r="K31" s="78"/>
      <c r="L31" s="70">
        <f>L30</f>
        <v>191748.61</v>
      </c>
    </row>
    <row r="32" spans="1:13" ht="13.15" customHeight="1" x14ac:dyDescent="0.2">
      <c r="A32" s="79"/>
      <c r="B32" s="577" t="s">
        <v>73</v>
      </c>
      <c r="C32" s="578"/>
      <c r="D32" s="578"/>
      <c r="E32" s="578"/>
      <c r="F32" s="578"/>
      <c r="G32" s="578"/>
      <c r="H32" s="578"/>
      <c r="I32" s="578"/>
      <c r="J32" s="579"/>
      <c r="K32" s="80">
        <v>3.9</v>
      </c>
      <c r="L32" s="81">
        <f>L31*K32</f>
        <v>747819.58</v>
      </c>
    </row>
    <row r="33" spans="1:12" hidden="1" x14ac:dyDescent="0.2">
      <c r="A33" s="79"/>
      <c r="B33" s="577" t="s">
        <v>43</v>
      </c>
      <c r="C33" s="578"/>
      <c r="D33" s="578"/>
      <c r="E33" s="578"/>
      <c r="F33" s="578"/>
      <c r="G33" s="578"/>
      <c r="H33" s="578"/>
      <c r="I33" s="578"/>
      <c r="J33" s="579"/>
      <c r="K33" s="80">
        <v>1</v>
      </c>
      <c r="L33" s="81">
        <f>L32*K33</f>
        <v>747819.58</v>
      </c>
    </row>
    <row r="34" spans="1:12" x14ac:dyDescent="0.2">
      <c r="A34" s="79"/>
      <c r="B34" s="41" t="s">
        <v>33</v>
      </c>
      <c r="C34" s="41"/>
      <c r="D34" s="41"/>
      <c r="E34" s="41"/>
      <c r="F34" s="41"/>
      <c r="G34" s="82"/>
      <c r="H34" s="82"/>
      <c r="I34" s="82"/>
      <c r="J34" s="82"/>
      <c r="K34" s="83"/>
      <c r="L34" s="70">
        <f>L33*0.18</f>
        <v>134607.51999999999</v>
      </c>
    </row>
    <row r="35" spans="1:12" x14ac:dyDescent="0.2">
      <c r="A35" s="79"/>
      <c r="B35" s="564" t="s">
        <v>74</v>
      </c>
      <c r="C35" s="565"/>
      <c r="D35" s="565"/>
      <c r="E35" s="565"/>
      <c r="F35" s="565"/>
      <c r="G35" s="565"/>
      <c r="H35" s="565"/>
      <c r="I35" s="565"/>
      <c r="J35" s="565"/>
      <c r="K35" s="566"/>
      <c r="L35" s="70">
        <v>0</v>
      </c>
    </row>
    <row r="36" spans="1:12" x14ac:dyDescent="0.2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6"/>
    </row>
    <row r="37" spans="1:12" x14ac:dyDescent="0.2">
      <c r="B37" s="87" t="s">
        <v>38</v>
      </c>
      <c r="C37" s="87"/>
      <c r="E37" s="88"/>
      <c r="F37" s="88"/>
      <c r="G37" s="88"/>
      <c r="H37" s="88"/>
      <c r="I37" s="88"/>
      <c r="J37" s="88"/>
      <c r="K37" s="88"/>
      <c r="L37" s="88"/>
    </row>
    <row r="38" spans="1:12" x14ac:dyDescent="0.2">
      <c r="D38" s="14"/>
    </row>
  </sheetData>
  <mergeCells count="15">
    <mergeCell ref="B35:K35"/>
    <mergeCell ref="A4:L4"/>
    <mergeCell ref="A5:K5"/>
    <mergeCell ref="A6:L6"/>
    <mergeCell ref="A8:A9"/>
    <mergeCell ref="B8:B9"/>
    <mergeCell ref="C8:C9"/>
    <mergeCell ref="D8:D9"/>
    <mergeCell ref="E8:E9"/>
    <mergeCell ref="F8:K8"/>
    <mergeCell ref="L8:L9"/>
    <mergeCell ref="A11:L11"/>
    <mergeCell ref="A22:L22"/>
    <mergeCell ref="B32:J32"/>
    <mergeCell ref="B33:J33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6"/>
  <sheetViews>
    <sheetView view="pageBreakPreview" topLeftCell="A37" zoomScale="115" zoomScaleNormal="100" zoomScaleSheetLayoutView="115" workbookViewId="0">
      <selection activeCell="G21" sqref="G21"/>
    </sheetView>
  </sheetViews>
  <sheetFormatPr defaultRowHeight="15" x14ac:dyDescent="0.25"/>
  <cols>
    <col min="1" max="1" width="3.85546875" style="383" customWidth="1"/>
    <col min="2" max="2" width="30" style="383" customWidth="1"/>
    <col min="3" max="4" width="9.140625" style="383"/>
    <col min="5" max="5" width="26.42578125" style="383" customWidth="1"/>
    <col min="6" max="6" width="17.42578125" style="383" customWidth="1"/>
    <col min="7" max="7" width="10.28515625" style="383" bestFit="1" customWidth="1"/>
    <col min="8" max="9" width="9.140625" style="383"/>
    <col min="10" max="10" width="12" style="383" customWidth="1"/>
    <col min="11" max="16384" width="9.140625" style="383"/>
  </cols>
  <sheetData>
    <row r="2" spans="1:10" ht="14.45" customHeight="1" x14ac:dyDescent="0.25">
      <c r="A2" s="347"/>
      <c r="B2" s="698" t="s">
        <v>664</v>
      </c>
      <c r="C2" s="698"/>
      <c r="D2" s="698"/>
      <c r="E2" s="698"/>
      <c r="F2" s="698"/>
      <c r="G2" s="347"/>
    </row>
    <row r="3" spans="1:10" x14ac:dyDescent="0.25">
      <c r="A3" s="347"/>
      <c r="B3" s="699" t="s">
        <v>303</v>
      </c>
      <c r="C3" s="699"/>
      <c r="D3" s="699"/>
      <c r="E3" s="699"/>
      <c r="F3" s="699"/>
      <c r="G3" s="347"/>
    </row>
    <row r="4" spans="1:10" ht="14.45" customHeight="1" x14ac:dyDescent="0.25">
      <c r="A4" s="700" t="s">
        <v>152</v>
      </c>
      <c r="B4" s="700"/>
      <c r="C4" s="700"/>
      <c r="D4" s="700"/>
      <c r="E4" s="700"/>
      <c r="F4" s="700"/>
      <c r="G4" s="700"/>
    </row>
    <row r="5" spans="1:10" ht="40.15" customHeight="1" x14ac:dyDescent="0.25">
      <c r="A5" s="696" t="s">
        <v>304</v>
      </c>
      <c r="B5" s="696"/>
      <c r="C5" s="696"/>
      <c r="D5" s="697" t="s">
        <v>453</v>
      </c>
      <c r="E5" s="697"/>
      <c r="F5" s="697"/>
      <c r="G5" s="697"/>
    </row>
    <row r="6" spans="1:10" x14ac:dyDescent="0.25">
      <c r="A6" s="348"/>
      <c r="B6" s="348"/>
      <c r="C6" s="349"/>
      <c r="D6" s="350"/>
      <c r="E6" s="350"/>
      <c r="F6" s="350"/>
      <c r="G6" s="350"/>
    </row>
    <row r="7" spans="1:10" ht="14.45" customHeight="1" x14ac:dyDescent="0.25">
      <c r="A7" s="696" t="s">
        <v>305</v>
      </c>
      <c r="B7" s="696"/>
      <c r="C7" s="696"/>
      <c r="D7" s="697" t="s">
        <v>306</v>
      </c>
      <c r="E7" s="697"/>
      <c r="F7" s="697"/>
      <c r="G7" s="697"/>
    </row>
    <row r="8" spans="1:10" x14ac:dyDescent="0.25">
      <c r="A8" s="351"/>
      <c r="B8" s="351"/>
      <c r="C8" s="351"/>
      <c r="D8" s="697"/>
      <c r="E8" s="697"/>
      <c r="F8" s="697"/>
      <c r="G8" s="697"/>
    </row>
    <row r="9" spans="1:10" ht="14.45" customHeight="1" x14ac:dyDescent="0.25">
      <c r="A9" s="696" t="s">
        <v>81</v>
      </c>
      <c r="B9" s="696"/>
      <c r="C9" s="696"/>
      <c r="D9" s="697"/>
      <c r="E9" s="697"/>
      <c r="F9" s="697"/>
      <c r="G9" s="697"/>
    </row>
    <row r="10" spans="1:10" x14ac:dyDescent="0.25">
      <c r="A10" s="349"/>
      <c r="B10" s="349"/>
      <c r="C10" s="347"/>
      <c r="D10" s="697"/>
      <c r="E10" s="697"/>
      <c r="F10" s="697"/>
      <c r="G10" s="697"/>
    </row>
    <row r="11" spans="1:10" ht="30.75" customHeight="1" x14ac:dyDescent="0.25">
      <c r="A11" s="696" t="s">
        <v>307</v>
      </c>
      <c r="B11" s="706"/>
      <c r="C11" s="706"/>
      <c r="D11" s="706"/>
      <c r="E11" s="706"/>
      <c r="F11" s="706"/>
      <c r="G11" s="706"/>
    </row>
    <row r="12" spans="1:10" x14ac:dyDescent="0.25">
      <c r="A12" s="347"/>
      <c r="B12" s="347"/>
      <c r="C12" s="347"/>
      <c r="D12" s="347"/>
      <c r="E12" s="347"/>
      <c r="F12" s="347"/>
      <c r="G12" s="347"/>
    </row>
    <row r="13" spans="1:10" ht="25.5" customHeight="1" x14ac:dyDescent="0.25">
      <c r="A13" s="707" t="s">
        <v>158</v>
      </c>
      <c r="B13" s="707" t="s">
        <v>17</v>
      </c>
      <c r="C13" s="707" t="s">
        <v>308</v>
      </c>
      <c r="D13" s="707" t="s">
        <v>309</v>
      </c>
      <c r="E13" s="707" t="s">
        <v>20</v>
      </c>
      <c r="F13" s="709" t="s">
        <v>207</v>
      </c>
      <c r="G13" s="710"/>
      <c r="H13" s="710"/>
      <c r="I13" s="711"/>
      <c r="J13" s="701" t="s">
        <v>310</v>
      </c>
    </row>
    <row r="14" spans="1:10" x14ac:dyDescent="0.25">
      <c r="A14" s="708"/>
      <c r="B14" s="708"/>
      <c r="C14" s="708"/>
      <c r="D14" s="708"/>
      <c r="E14" s="708"/>
      <c r="F14" s="408" t="s">
        <v>311</v>
      </c>
      <c r="G14" s="409" t="s">
        <v>312</v>
      </c>
      <c r="H14" s="410" t="s">
        <v>313</v>
      </c>
      <c r="I14" s="411" t="s">
        <v>314</v>
      </c>
      <c r="J14" s="702"/>
    </row>
    <row r="15" spans="1:10" ht="21.6" customHeight="1" x14ac:dyDescent="0.25">
      <c r="A15" s="306" t="s">
        <v>315</v>
      </c>
      <c r="B15" s="302" t="s">
        <v>316</v>
      </c>
      <c r="C15" s="302"/>
      <c r="D15" s="302"/>
      <c r="E15" s="302"/>
      <c r="F15" s="302"/>
      <c r="G15" s="352"/>
      <c r="H15" s="412"/>
      <c r="I15" s="412"/>
      <c r="J15" s="412"/>
    </row>
    <row r="16" spans="1:10" ht="102" customHeight="1" x14ac:dyDescent="0.25">
      <c r="A16" s="413" t="s">
        <v>4</v>
      </c>
      <c r="B16" s="279" t="s">
        <v>465</v>
      </c>
      <c r="C16" s="280" t="s">
        <v>317</v>
      </c>
      <c r="D16" s="281">
        <v>40</v>
      </c>
      <c r="E16" s="280" t="s">
        <v>466</v>
      </c>
      <c r="F16" s="282">
        <v>26</v>
      </c>
      <c r="G16" s="283">
        <v>1.1000000000000001</v>
      </c>
      <c r="H16" s="414">
        <v>1.2</v>
      </c>
      <c r="I16" s="414">
        <v>1.21</v>
      </c>
      <c r="J16" s="415">
        <f>D16*F16*IF(G16=0,1,G16)*IF(H16=0,1,H16)*IF(I16=0,1,I16)</f>
        <v>1661.09</v>
      </c>
    </row>
    <row r="17" spans="1:15" ht="21.6" customHeight="1" x14ac:dyDescent="0.25">
      <c r="A17" s="416"/>
      <c r="B17" s="285" t="s">
        <v>318</v>
      </c>
      <c r="C17" s="285"/>
      <c r="D17" s="285"/>
      <c r="E17" s="285"/>
      <c r="F17" s="279"/>
      <c r="G17" s="286"/>
      <c r="H17" s="412"/>
      <c r="I17" s="412"/>
      <c r="J17" s="417"/>
    </row>
    <row r="18" spans="1:15" ht="42" customHeight="1" x14ac:dyDescent="0.25">
      <c r="A18" s="416"/>
      <c r="B18" s="287" t="s">
        <v>319</v>
      </c>
      <c r="C18" s="288"/>
      <c r="D18" s="288"/>
      <c r="E18" s="287" t="s">
        <v>320</v>
      </c>
      <c r="F18" s="279"/>
      <c r="G18" s="286"/>
      <c r="H18" s="412"/>
      <c r="I18" s="412"/>
      <c r="J18" s="417"/>
    </row>
    <row r="19" spans="1:15" ht="69" customHeight="1" x14ac:dyDescent="0.25">
      <c r="A19" s="416"/>
      <c r="B19" s="289" t="s">
        <v>321</v>
      </c>
      <c r="C19" s="289"/>
      <c r="D19" s="289"/>
      <c r="E19" s="289" t="s">
        <v>322</v>
      </c>
      <c r="F19" s="279"/>
      <c r="G19" s="286"/>
      <c r="H19" s="412"/>
      <c r="I19" s="412"/>
      <c r="J19" s="417"/>
    </row>
    <row r="20" spans="1:15" ht="61.5" customHeight="1" x14ac:dyDescent="0.25">
      <c r="A20" s="306"/>
      <c r="B20" s="291" t="s">
        <v>323</v>
      </c>
      <c r="C20" s="291"/>
      <c r="D20" s="291"/>
      <c r="E20" s="289" t="s">
        <v>324</v>
      </c>
      <c r="F20" s="279"/>
      <c r="G20" s="286"/>
      <c r="H20" s="412"/>
      <c r="I20" s="412"/>
      <c r="J20" s="417"/>
    </row>
    <row r="21" spans="1:15" s="420" customFormat="1" x14ac:dyDescent="0.25">
      <c r="A21" s="307" t="s">
        <v>116</v>
      </c>
      <c r="B21" s="298" t="s">
        <v>332</v>
      </c>
      <c r="C21" s="298"/>
      <c r="D21" s="298"/>
      <c r="E21" s="298"/>
      <c r="F21" s="298"/>
      <c r="G21" s="299"/>
      <c r="H21" s="418"/>
      <c r="I21" s="418"/>
      <c r="J21" s="419">
        <f>SUM(J16:J20)</f>
        <v>1661.09</v>
      </c>
    </row>
    <row r="22" spans="1:15" ht="51" x14ac:dyDescent="0.25">
      <c r="A22" s="421" t="s">
        <v>119</v>
      </c>
      <c r="B22" s="300" t="s">
        <v>432</v>
      </c>
      <c r="C22" s="300"/>
      <c r="D22" s="300"/>
      <c r="E22" s="300" t="s">
        <v>431</v>
      </c>
      <c r="F22" s="300"/>
      <c r="G22" s="301">
        <v>0.15</v>
      </c>
      <c r="H22" s="422"/>
      <c r="I22" s="422"/>
      <c r="J22" s="423">
        <f>J21*G22</f>
        <v>249.16</v>
      </c>
    </row>
    <row r="23" spans="1:15" ht="102" x14ac:dyDescent="0.25">
      <c r="A23" s="306" t="s">
        <v>120</v>
      </c>
      <c r="B23" s="300" t="s">
        <v>333</v>
      </c>
      <c r="C23" s="300"/>
      <c r="D23" s="300"/>
      <c r="E23" s="300" t="s">
        <v>334</v>
      </c>
      <c r="F23" s="300"/>
      <c r="G23" s="301">
        <v>0.4</v>
      </c>
      <c r="H23" s="422"/>
      <c r="I23" s="422"/>
      <c r="J23" s="423">
        <f>(J21+J22)*G23</f>
        <v>764.1</v>
      </c>
    </row>
    <row r="24" spans="1:15" x14ac:dyDescent="0.25">
      <c r="A24" s="306" t="s">
        <v>153</v>
      </c>
      <c r="B24" s="302" t="s">
        <v>335</v>
      </c>
      <c r="C24" s="302"/>
      <c r="D24" s="302"/>
      <c r="E24" s="302"/>
      <c r="F24" s="302"/>
      <c r="G24" s="303"/>
      <c r="H24" s="412"/>
      <c r="I24" s="412"/>
      <c r="J24" s="424">
        <f>J21+J22+J23</f>
        <v>2674.35</v>
      </c>
    </row>
    <row r="25" spans="1:15" x14ac:dyDescent="0.25">
      <c r="A25" s="306" t="s">
        <v>336</v>
      </c>
      <c r="B25" s="302" t="s">
        <v>337</v>
      </c>
      <c r="C25" s="302"/>
      <c r="D25" s="302"/>
      <c r="E25" s="302"/>
      <c r="F25" s="302"/>
      <c r="G25" s="304"/>
      <c r="H25" s="412"/>
      <c r="I25" s="412"/>
      <c r="J25" s="417"/>
    </row>
    <row r="26" spans="1:15" s="427" customFormat="1" ht="63.75" x14ac:dyDescent="0.25">
      <c r="A26" s="306" t="s">
        <v>338</v>
      </c>
      <c r="B26" s="302" t="s">
        <v>339</v>
      </c>
      <c r="C26" s="302" t="s">
        <v>317</v>
      </c>
      <c r="D26" s="302">
        <f>D16*2</f>
        <v>80</v>
      </c>
      <c r="E26" s="302" t="s">
        <v>340</v>
      </c>
      <c r="F26" s="302">
        <v>13</v>
      </c>
      <c r="G26" s="304">
        <v>1.1499999999999999</v>
      </c>
      <c r="H26" s="425">
        <v>1.21</v>
      </c>
      <c r="I26" s="426"/>
      <c r="J26" s="415">
        <f>D26*F26*IF(G26=0,1,G26)*IF(H26=0,1,H26)*IF(I26=0,1,I26)</f>
        <v>1447.16</v>
      </c>
    </row>
    <row r="27" spans="1:15" ht="51" x14ac:dyDescent="0.25">
      <c r="A27" s="306"/>
      <c r="B27" s="300" t="s">
        <v>341</v>
      </c>
      <c r="C27" s="296"/>
      <c r="D27" s="300"/>
      <c r="E27" s="300" t="s">
        <v>342</v>
      </c>
      <c r="F27" s="300"/>
      <c r="G27" s="304"/>
      <c r="H27" s="412"/>
      <c r="I27" s="412"/>
      <c r="J27" s="417"/>
    </row>
    <row r="28" spans="1:15" ht="51" x14ac:dyDescent="0.25">
      <c r="A28" s="306" t="s">
        <v>330</v>
      </c>
      <c r="B28" s="296" t="s">
        <v>323</v>
      </c>
      <c r="C28" s="296"/>
      <c r="D28" s="296"/>
      <c r="E28" s="296" t="s">
        <v>331</v>
      </c>
      <c r="F28" s="296"/>
      <c r="G28" s="297"/>
      <c r="H28" s="412"/>
      <c r="I28" s="412"/>
      <c r="J28" s="417"/>
    </row>
    <row r="29" spans="1:15" s="427" customFormat="1" ht="130.5" customHeight="1" x14ac:dyDescent="0.25">
      <c r="A29" s="306" t="s">
        <v>343</v>
      </c>
      <c r="B29" s="302" t="s">
        <v>344</v>
      </c>
      <c r="C29" s="302" t="s">
        <v>345</v>
      </c>
      <c r="D29" s="302">
        <v>6</v>
      </c>
      <c r="E29" s="302" t="s">
        <v>346</v>
      </c>
      <c r="F29" s="305">
        <v>43</v>
      </c>
      <c r="G29" s="304">
        <v>1.21</v>
      </c>
      <c r="H29" s="426"/>
      <c r="I29" s="426"/>
      <c r="J29" s="415">
        <f>D29*F29*IF(G29=0,1,G29)*IF(H29=0,1,H29)*IF(I29=0,1,I29)</f>
        <v>312.18</v>
      </c>
    </row>
    <row r="30" spans="1:15" ht="51" x14ac:dyDescent="0.25">
      <c r="A30" s="306" t="s">
        <v>330</v>
      </c>
      <c r="B30" s="296" t="s">
        <v>323</v>
      </c>
      <c r="C30" s="296"/>
      <c r="D30" s="296"/>
      <c r="E30" s="296" t="s">
        <v>347</v>
      </c>
      <c r="F30" s="296"/>
      <c r="G30" s="297"/>
      <c r="H30" s="412"/>
      <c r="I30" s="412"/>
      <c r="J30" s="417"/>
    </row>
    <row r="31" spans="1:15" s="427" customFormat="1" ht="38.25" x14ac:dyDescent="0.25">
      <c r="A31" s="306" t="s">
        <v>348</v>
      </c>
      <c r="B31" s="302" t="s">
        <v>349</v>
      </c>
      <c r="C31" s="302" t="s">
        <v>350</v>
      </c>
      <c r="D31" s="302">
        <v>1</v>
      </c>
      <c r="E31" s="302" t="s">
        <v>351</v>
      </c>
      <c r="F31" s="302">
        <v>200</v>
      </c>
      <c r="G31" s="304">
        <v>1.21</v>
      </c>
      <c r="H31" s="426"/>
      <c r="I31" s="426"/>
      <c r="J31" s="236">
        <f>D31*F31*IF(G31=0,1,G31)*IF(H31=0,1,H31)*IF(I31=0,1,I31)</f>
        <v>242</v>
      </c>
      <c r="L31" s="428" t="s">
        <v>352</v>
      </c>
      <c r="O31" s="429">
        <f>J16+J26+J29</f>
        <v>3420.43</v>
      </c>
    </row>
    <row r="32" spans="1:15" ht="51" x14ac:dyDescent="0.25">
      <c r="A32" s="306" t="s">
        <v>330</v>
      </c>
      <c r="B32" s="296" t="s">
        <v>323</v>
      </c>
      <c r="C32" s="296"/>
      <c r="D32" s="296"/>
      <c r="E32" s="296" t="s">
        <v>347</v>
      </c>
      <c r="F32" s="296"/>
      <c r="G32" s="297"/>
      <c r="H32" s="412"/>
      <c r="I32" s="412"/>
      <c r="J32" s="417"/>
    </row>
    <row r="33" spans="1:10" s="427" customFormat="1" ht="127.5" x14ac:dyDescent="0.25">
      <c r="A33" s="306" t="s">
        <v>353</v>
      </c>
      <c r="B33" s="302" t="s">
        <v>433</v>
      </c>
      <c r="C33" s="302" t="s">
        <v>354</v>
      </c>
      <c r="D33" s="302">
        <v>1</v>
      </c>
      <c r="E33" s="302" t="s">
        <v>355</v>
      </c>
      <c r="F33" s="305">
        <f>1000+10%*(J26+J29)</f>
        <v>1175.93</v>
      </c>
      <c r="G33" s="304">
        <v>1.21</v>
      </c>
      <c r="H33" s="426"/>
      <c r="I33" s="426"/>
      <c r="J33" s="415">
        <f>D33*F33*IF(G33=0,1,G33)*IF(H33=0,1,H33)*IF(I33=0,1,I33)</f>
        <v>1422.88</v>
      </c>
    </row>
    <row r="34" spans="1:10" s="427" customFormat="1" ht="51" x14ac:dyDescent="0.25">
      <c r="A34" s="307"/>
      <c r="B34" s="296" t="s">
        <v>323</v>
      </c>
      <c r="C34" s="296"/>
      <c r="D34" s="296"/>
      <c r="E34" s="296" t="s">
        <v>347</v>
      </c>
      <c r="F34" s="308"/>
      <c r="G34" s="309"/>
      <c r="H34" s="426"/>
      <c r="I34" s="426"/>
      <c r="J34" s="430"/>
    </row>
    <row r="35" spans="1:10" x14ac:dyDescent="0.25">
      <c r="A35" s="307" t="s">
        <v>356</v>
      </c>
      <c r="B35" s="298" t="s">
        <v>357</v>
      </c>
      <c r="C35" s="298"/>
      <c r="D35" s="298"/>
      <c r="E35" s="298"/>
      <c r="F35" s="298"/>
      <c r="G35" s="299"/>
      <c r="H35" s="412"/>
      <c r="I35" s="412"/>
      <c r="J35" s="431">
        <f>SUM(J26:J34)</f>
        <v>3424.22</v>
      </c>
    </row>
    <row r="36" spans="1:10" x14ac:dyDescent="0.25">
      <c r="A36" s="306" t="s">
        <v>358</v>
      </c>
      <c r="B36" s="302" t="s">
        <v>359</v>
      </c>
      <c r="C36" s="302"/>
      <c r="D36" s="302"/>
      <c r="E36" s="302"/>
      <c r="F36" s="302"/>
      <c r="G36" s="303"/>
      <c r="H36" s="412"/>
      <c r="I36" s="412"/>
      <c r="J36" s="431">
        <f>J35</f>
        <v>3424.22</v>
      </c>
    </row>
    <row r="37" spans="1:10" x14ac:dyDescent="0.25">
      <c r="A37" s="306" t="s">
        <v>360</v>
      </c>
      <c r="B37" s="302" t="s">
        <v>361</v>
      </c>
      <c r="C37" s="302"/>
      <c r="D37" s="302"/>
      <c r="E37" s="302"/>
      <c r="F37" s="302"/>
      <c r="G37" s="304"/>
      <c r="H37" s="412"/>
      <c r="I37" s="412"/>
      <c r="J37" s="417"/>
    </row>
    <row r="38" spans="1:10" ht="63.75" x14ac:dyDescent="0.25">
      <c r="A38" s="306" t="s">
        <v>107</v>
      </c>
      <c r="B38" s="300" t="s">
        <v>467</v>
      </c>
      <c r="C38" s="300"/>
      <c r="D38" s="300"/>
      <c r="E38" s="300" t="s">
        <v>363</v>
      </c>
      <c r="F38" s="310">
        <v>0.11</v>
      </c>
      <c r="G38" s="311"/>
      <c r="H38" s="422"/>
      <c r="I38" s="422"/>
      <c r="J38" s="432">
        <f>J24*F38</f>
        <v>294.18</v>
      </c>
    </row>
    <row r="39" spans="1:10" ht="63.75" x14ac:dyDescent="0.25">
      <c r="A39" s="306" t="s">
        <v>163</v>
      </c>
      <c r="B39" s="300" t="s">
        <v>364</v>
      </c>
      <c r="C39" s="300"/>
      <c r="D39" s="300"/>
      <c r="E39" s="300" t="s">
        <v>365</v>
      </c>
      <c r="F39" s="310">
        <v>0.26</v>
      </c>
      <c r="G39" s="312"/>
      <c r="H39" s="433"/>
      <c r="I39" s="433"/>
      <c r="J39" s="432">
        <f>(J24+J38)*F39</f>
        <v>771.82</v>
      </c>
    </row>
    <row r="40" spans="1:10" ht="51" x14ac:dyDescent="0.25">
      <c r="A40" s="306" t="s">
        <v>164</v>
      </c>
      <c r="B40" s="300" t="s">
        <v>366</v>
      </c>
      <c r="C40" s="300"/>
      <c r="D40" s="300"/>
      <c r="E40" s="300" t="s">
        <v>367</v>
      </c>
      <c r="F40" s="310">
        <v>0.06</v>
      </c>
      <c r="G40" s="311"/>
      <c r="H40" s="422"/>
      <c r="I40" s="422"/>
      <c r="J40" s="432">
        <f>(J24+J38)*F40</f>
        <v>178.11</v>
      </c>
    </row>
    <row r="41" spans="1:10" ht="51" x14ac:dyDescent="0.25">
      <c r="A41" s="306" t="s">
        <v>368</v>
      </c>
      <c r="B41" s="300" t="s">
        <v>369</v>
      </c>
      <c r="C41" s="300"/>
      <c r="D41" s="300"/>
      <c r="E41" s="300" t="s">
        <v>367</v>
      </c>
      <c r="F41" s="310">
        <v>0.05</v>
      </c>
      <c r="G41" s="311"/>
      <c r="H41" s="422"/>
      <c r="I41" s="422"/>
      <c r="J41" s="432">
        <f>(J24+J38)*F41</f>
        <v>148.43</v>
      </c>
    </row>
    <row r="42" spans="1:10" ht="97.5" customHeight="1" x14ac:dyDescent="0.25">
      <c r="A42" s="306" t="s">
        <v>370</v>
      </c>
      <c r="B42" s="300" t="s">
        <v>371</v>
      </c>
      <c r="C42" s="300"/>
      <c r="D42" s="313">
        <f>J24+J36+J38</f>
        <v>6392.75</v>
      </c>
      <c r="E42" s="300" t="s">
        <v>372</v>
      </c>
      <c r="F42" s="310">
        <v>0.05</v>
      </c>
      <c r="G42" s="311"/>
      <c r="H42" s="422"/>
      <c r="I42" s="422"/>
      <c r="J42" s="432">
        <f>D42*F42</f>
        <v>319.64</v>
      </c>
    </row>
    <row r="43" spans="1:10" x14ac:dyDescent="0.25">
      <c r="A43" s="306" t="s">
        <v>373</v>
      </c>
      <c r="B43" s="302" t="s">
        <v>374</v>
      </c>
      <c r="C43" s="302"/>
      <c r="D43" s="302"/>
      <c r="E43" s="302"/>
      <c r="F43" s="302"/>
      <c r="G43" s="303"/>
      <c r="H43" s="412"/>
      <c r="I43" s="412"/>
      <c r="J43" s="424">
        <f>SUM(J38:J42)</f>
        <v>1712.18</v>
      </c>
    </row>
    <row r="44" spans="1:10" x14ac:dyDescent="0.25">
      <c r="A44" s="306" t="s">
        <v>375</v>
      </c>
      <c r="B44" s="302" t="s">
        <v>376</v>
      </c>
      <c r="C44" s="302"/>
      <c r="D44" s="302"/>
      <c r="E44" s="302"/>
      <c r="F44" s="302"/>
      <c r="G44" s="303"/>
      <c r="H44" s="412"/>
      <c r="I44" s="412"/>
      <c r="J44" s="424">
        <f>J24+J35+J43</f>
        <v>7810.75</v>
      </c>
    </row>
    <row r="45" spans="1:10" ht="34.5" customHeight="1" x14ac:dyDescent="0.25">
      <c r="A45" s="306" t="s">
        <v>377</v>
      </c>
      <c r="B45" s="703" t="s">
        <v>574</v>
      </c>
      <c r="C45" s="704"/>
      <c r="D45" s="704"/>
      <c r="E45" s="704"/>
      <c r="F45" s="705"/>
      <c r="G45" s="434">
        <v>70.489999999999995</v>
      </c>
      <c r="H45" s="426"/>
      <c r="I45" s="426"/>
      <c r="J45" s="435">
        <f>J44*G45</f>
        <v>550579.77</v>
      </c>
    </row>
    <row r="46" spans="1:10" x14ac:dyDescent="0.25">
      <c r="A46" s="306" t="s">
        <v>378</v>
      </c>
      <c r="B46" s="300" t="s">
        <v>379</v>
      </c>
      <c r="C46" s="300"/>
      <c r="D46" s="300"/>
      <c r="E46" s="300"/>
      <c r="F46" s="310">
        <v>0.2</v>
      </c>
      <c r="G46" s="314"/>
      <c r="H46" s="436"/>
      <c r="I46" s="436"/>
      <c r="J46" s="437">
        <f>J45*F46</f>
        <v>110115.95</v>
      </c>
    </row>
    <row r="47" spans="1:10" x14ac:dyDescent="0.25">
      <c r="A47" s="438" t="s">
        <v>380</v>
      </c>
      <c r="B47" s="300" t="str">
        <f>'[44]12-01-02-3 '!B31</f>
        <v>Всего по смете:</v>
      </c>
      <c r="C47" s="315"/>
      <c r="D47" s="315"/>
      <c r="E47" s="315"/>
      <c r="F47" s="315"/>
      <c r="G47" s="314"/>
      <c r="H47" s="436"/>
      <c r="I47" s="436"/>
      <c r="J47" s="437">
        <f>J45+J46</f>
        <v>660695.72</v>
      </c>
    </row>
    <row r="48" spans="1:10" ht="25.5" x14ac:dyDescent="0.25">
      <c r="A48" s="438" t="s">
        <v>381</v>
      </c>
      <c r="B48" s="300" t="s">
        <v>382</v>
      </c>
      <c r="C48" s="315"/>
      <c r="D48" s="315"/>
      <c r="E48" s="315"/>
      <c r="F48" s="316">
        <v>0.1</v>
      </c>
      <c r="G48" s="314"/>
      <c r="H48" s="436"/>
      <c r="I48" s="436"/>
      <c r="J48" s="437">
        <f>J47*1.1</f>
        <v>726765.29</v>
      </c>
    </row>
    <row r="49" spans="1:10" x14ac:dyDescent="0.25">
      <c r="A49" s="353"/>
      <c r="B49" s="353"/>
      <c r="C49" s="353"/>
      <c r="D49" s="353"/>
      <c r="E49" s="353"/>
      <c r="F49" s="353"/>
      <c r="G49" s="353"/>
    </row>
    <row r="63" spans="1:10" ht="141.75" customHeight="1" x14ac:dyDescent="0.25">
      <c r="A63" s="292" t="s">
        <v>116</v>
      </c>
      <c r="B63" s="293" t="s">
        <v>325</v>
      </c>
      <c r="C63" s="294" t="s">
        <v>317</v>
      </c>
      <c r="D63" s="294">
        <v>5</v>
      </c>
      <c r="E63" s="294" t="s">
        <v>326</v>
      </c>
      <c r="F63" s="281">
        <v>11</v>
      </c>
      <c r="G63" s="295">
        <v>1.1000000000000001</v>
      </c>
      <c r="H63" s="439">
        <v>1.21</v>
      </c>
      <c r="I63" s="439"/>
      <c r="J63" s="228">
        <f>D63*F63*IF(G63=0,1,G63)*IF(H63=0,1,H63)*IF(I63=0,1,I63)</f>
        <v>73.209999999999994</v>
      </c>
    </row>
    <row r="64" spans="1:10" ht="67.5" customHeight="1" x14ac:dyDescent="0.25">
      <c r="A64" s="284"/>
      <c r="B64" s="289" t="s">
        <v>327</v>
      </c>
      <c r="C64" s="294"/>
      <c r="D64" s="294"/>
      <c r="E64" s="289" t="s">
        <v>328</v>
      </c>
      <c r="F64" s="279"/>
      <c r="G64" s="286"/>
      <c r="H64" s="412"/>
      <c r="I64" s="412"/>
      <c r="J64" s="412"/>
    </row>
    <row r="65" spans="1:10" ht="61.5" customHeight="1" x14ac:dyDescent="0.25">
      <c r="A65" s="284"/>
      <c r="B65" s="294" t="s">
        <v>323</v>
      </c>
      <c r="C65" s="294"/>
      <c r="D65" s="294"/>
      <c r="E65" s="294" t="s">
        <v>329</v>
      </c>
      <c r="F65" s="279"/>
      <c r="G65" s="286"/>
      <c r="H65" s="440"/>
      <c r="I65" s="440"/>
      <c r="J65" s="440"/>
    </row>
    <row r="66" spans="1:10" ht="63.75" x14ac:dyDescent="0.25">
      <c r="A66" s="290" t="s">
        <v>107</v>
      </c>
      <c r="B66" s="300" t="s">
        <v>362</v>
      </c>
      <c r="C66" s="300"/>
      <c r="D66" s="300"/>
      <c r="E66" s="300" t="s">
        <v>363</v>
      </c>
      <c r="F66" s="310">
        <v>0.11</v>
      </c>
      <c r="G66" s="311"/>
      <c r="H66" s="422"/>
      <c r="I66" s="422"/>
      <c r="J66" s="441">
        <f>J52*F66</f>
        <v>0</v>
      </c>
    </row>
  </sheetData>
  <mergeCells count="18">
    <mergeCell ref="J13:J14"/>
    <mergeCell ref="B45:F45"/>
    <mergeCell ref="A9:C9"/>
    <mergeCell ref="D9:G10"/>
    <mergeCell ref="A11:G11"/>
    <mergeCell ref="A13:A14"/>
    <mergeCell ref="B13:B14"/>
    <mergeCell ref="C13:C14"/>
    <mergeCell ref="D13:D14"/>
    <mergeCell ref="E13:E14"/>
    <mergeCell ref="F13:I13"/>
    <mergeCell ref="A7:C7"/>
    <mergeCell ref="D7:G8"/>
    <mergeCell ref="B2:F2"/>
    <mergeCell ref="B3:F3"/>
    <mergeCell ref="A4:G4"/>
    <mergeCell ref="A5:C5"/>
    <mergeCell ref="D5:G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76"/>
  <sheetViews>
    <sheetView showGridLines="0" topLeftCell="B3" zoomScale="115" zoomScaleNormal="115" workbookViewId="0">
      <selection activeCell="G21" sqref="G21"/>
    </sheetView>
  </sheetViews>
  <sheetFormatPr defaultColWidth="8.85546875" defaultRowHeight="12.75" outlineLevelRow="1" x14ac:dyDescent="0.2"/>
  <cols>
    <col min="1" max="1" width="0" style="523" hidden="1" customWidth="1"/>
    <col min="2" max="2" width="4.28515625" style="523" customWidth="1"/>
    <col min="3" max="3" width="46.140625" style="523" customWidth="1"/>
    <col min="4" max="4" width="46.42578125" style="523" customWidth="1"/>
    <col min="5" max="5" width="31.42578125" style="523" customWidth="1"/>
    <col min="6" max="6" width="12.7109375" style="523" customWidth="1"/>
    <col min="7" max="10" width="8.85546875" style="523"/>
    <col min="11" max="11" width="16" style="523" customWidth="1"/>
    <col min="12" max="16384" width="8.85546875" style="523"/>
  </cols>
  <sheetData>
    <row r="1" spans="2:6" x14ac:dyDescent="0.2">
      <c r="B1" s="357"/>
      <c r="C1" s="357"/>
      <c r="D1" s="357"/>
      <c r="E1" s="522" t="s">
        <v>155</v>
      </c>
    </row>
    <row r="2" spans="2:6" ht="14.45" customHeight="1" x14ac:dyDescent="0.2">
      <c r="B2" s="713" t="s">
        <v>586</v>
      </c>
      <c r="C2" s="713"/>
      <c r="D2" s="524"/>
      <c r="E2" s="524"/>
      <c r="F2" s="525"/>
    </row>
    <row r="3" spans="2:6" ht="18" customHeight="1" x14ac:dyDescent="0.2">
      <c r="B3" s="526"/>
      <c r="C3" s="526"/>
      <c r="D3" s="714" t="s">
        <v>587</v>
      </c>
      <c r="E3" s="714"/>
      <c r="F3" s="715"/>
    </row>
    <row r="4" spans="2:6" ht="24.6" customHeight="1" x14ac:dyDescent="0.2">
      <c r="B4" s="716" t="s">
        <v>588</v>
      </c>
      <c r="C4" s="716"/>
      <c r="D4" s="716"/>
      <c r="E4" s="716"/>
      <c r="F4" s="716"/>
    </row>
    <row r="5" spans="2:6" ht="20.45" customHeight="1" x14ac:dyDescent="0.2">
      <c r="B5" s="717" t="s">
        <v>589</v>
      </c>
      <c r="C5" s="717"/>
      <c r="D5" s="717"/>
      <c r="E5" s="717"/>
      <c r="F5" s="527"/>
    </row>
    <row r="6" spans="2:6" ht="5.45" customHeight="1" x14ac:dyDescent="0.2">
      <c r="B6" s="528"/>
      <c r="C6" s="528"/>
      <c r="D6" s="528"/>
      <c r="E6" s="528"/>
      <c r="F6" s="528"/>
    </row>
    <row r="7" spans="2:6" ht="34.5" customHeight="1" x14ac:dyDescent="0.2">
      <c r="B7" s="718" t="s">
        <v>590</v>
      </c>
      <c r="C7" s="718"/>
      <c r="D7" s="718"/>
      <c r="E7" s="718"/>
      <c r="F7" s="718"/>
    </row>
    <row r="8" spans="2:6" ht="19.149999999999999" customHeight="1" x14ac:dyDescent="0.2">
      <c r="B8" s="719" t="s">
        <v>591</v>
      </c>
      <c r="C8" s="719"/>
      <c r="D8" s="719"/>
      <c r="E8" s="719"/>
      <c r="F8" s="529"/>
    </row>
    <row r="9" spans="2:6" x14ac:dyDescent="0.2">
      <c r="B9" s="528"/>
      <c r="C9" s="528"/>
      <c r="D9" s="528"/>
      <c r="E9" s="528"/>
      <c r="F9" s="528"/>
    </row>
    <row r="10" spans="2:6" ht="17.45" customHeight="1" x14ac:dyDescent="0.2">
      <c r="B10" s="530" t="s">
        <v>592</v>
      </c>
      <c r="C10" s="528"/>
      <c r="D10" s="531"/>
      <c r="E10" s="531"/>
      <c r="F10" s="531"/>
    </row>
    <row r="11" spans="2:6" ht="16.899999999999999" customHeight="1" x14ac:dyDescent="0.2">
      <c r="B11" s="532"/>
      <c r="C11" s="712"/>
      <c r="D11" s="712"/>
      <c r="E11" s="712"/>
      <c r="F11" s="712"/>
    </row>
    <row r="12" spans="2:6" ht="25.15" customHeight="1" x14ac:dyDescent="0.2">
      <c r="B12" s="527" t="s">
        <v>156</v>
      </c>
      <c r="C12" s="528"/>
      <c r="D12" s="533"/>
      <c r="E12" s="533"/>
      <c r="F12" s="533"/>
    </row>
    <row r="13" spans="2:6" ht="24" customHeight="1" x14ac:dyDescent="0.2">
      <c r="C13" s="712" t="s">
        <v>157</v>
      </c>
      <c r="D13" s="712"/>
      <c r="E13" s="712"/>
      <c r="F13" s="712"/>
    </row>
    <row r="14" spans="2:6" ht="24" customHeight="1" x14ac:dyDescent="0.2">
      <c r="C14" s="526"/>
      <c r="D14" s="526"/>
      <c r="E14" s="526"/>
      <c r="F14" s="526"/>
    </row>
    <row r="15" spans="2:6" ht="15" customHeight="1" outlineLevel="1" x14ac:dyDescent="0.2">
      <c r="B15" s="534" t="s">
        <v>593</v>
      </c>
      <c r="C15" s="526"/>
      <c r="D15" s="526"/>
      <c r="E15" s="526"/>
      <c r="F15" s="526"/>
    </row>
    <row r="16" spans="2:6" x14ac:dyDescent="0.2">
      <c r="B16" s="528"/>
      <c r="C16" s="528"/>
      <c r="D16" s="355"/>
      <c r="E16" s="355"/>
      <c r="F16" s="356"/>
    </row>
    <row r="17" spans="2:6" ht="79.900000000000006" customHeight="1" x14ac:dyDescent="0.2">
      <c r="B17" s="535" t="s">
        <v>158</v>
      </c>
      <c r="C17" s="536" t="s">
        <v>594</v>
      </c>
      <c r="D17" s="536" t="s">
        <v>595</v>
      </c>
      <c r="E17" s="358" t="s">
        <v>596</v>
      </c>
      <c r="F17" s="358" t="s">
        <v>597</v>
      </c>
    </row>
    <row r="18" spans="2:6" x14ac:dyDescent="0.2">
      <c r="B18" s="360">
        <v>1</v>
      </c>
      <c r="C18" s="361">
        <v>2</v>
      </c>
      <c r="D18" s="361">
        <v>3</v>
      </c>
      <c r="E18" s="360">
        <v>4</v>
      </c>
      <c r="F18" s="360">
        <v>5</v>
      </c>
    </row>
    <row r="19" spans="2:6" ht="21" customHeight="1" x14ac:dyDescent="0.2">
      <c r="B19" s="720" t="s">
        <v>653</v>
      </c>
      <c r="C19" s="721"/>
      <c r="D19" s="721"/>
      <c r="E19" s="721"/>
      <c r="F19" s="721"/>
    </row>
    <row r="20" spans="2:6" ht="114.75" x14ac:dyDescent="0.2">
      <c r="B20" s="722">
        <v>1</v>
      </c>
      <c r="C20" s="540" t="s">
        <v>598</v>
      </c>
      <c r="D20" s="541" t="s">
        <v>599</v>
      </c>
      <c r="E20" s="542" t="s">
        <v>600</v>
      </c>
      <c r="F20" s="539" t="s">
        <v>553</v>
      </c>
    </row>
    <row r="21" spans="2:6" outlineLevel="1" x14ac:dyDescent="0.2">
      <c r="B21" s="723"/>
      <c r="C21" s="543"/>
      <c r="D21" s="544" t="s">
        <v>601</v>
      </c>
      <c r="E21" s="545" t="s">
        <v>602</v>
      </c>
      <c r="F21" s="546" t="s">
        <v>76</v>
      </c>
    </row>
    <row r="22" spans="2:6" ht="48" outlineLevel="1" x14ac:dyDescent="0.2">
      <c r="B22" s="723"/>
      <c r="C22" s="543"/>
      <c r="D22" s="544" t="s">
        <v>603</v>
      </c>
      <c r="E22" s="545" t="s">
        <v>604</v>
      </c>
      <c r="F22" s="546" t="s">
        <v>76</v>
      </c>
    </row>
    <row r="23" spans="2:6" outlineLevel="1" x14ac:dyDescent="0.2">
      <c r="B23" s="724"/>
      <c r="C23" s="543"/>
      <c r="D23" s="544" t="s">
        <v>605</v>
      </c>
      <c r="E23" s="545" t="s">
        <v>606</v>
      </c>
      <c r="F23" s="546" t="s">
        <v>76</v>
      </c>
    </row>
    <row r="24" spans="2:6" ht="89.25" x14ac:dyDescent="0.2">
      <c r="B24" s="722">
        <v>2</v>
      </c>
      <c r="C24" s="540" t="s">
        <v>607</v>
      </c>
      <c r="D24" s="541" t="s">
        <v>608</v>
      </c>
      <c r="E24" s="542" t="s">
        <v>609</v>
      </c>
      <c r="F24" s="539" t="s">
        <v>554</v>
      </c>
    </row>
    <row r="25" spans="2:6" outlineLevel="1" x14ac:dyDescent="0.2">
      <c r="B25" s="723"/>
      <c r="C25" s="543"/>
      <c r="D25" s="544" t="s">
        <v>601</v>
      </c>
      <c r="E25" s="545" t="s">
        <v>602</v>
      </c>
      <c r="F25" s="546" t="s">
        <v>76</v>
      </c>
    </row>
    <row r="26" spans="2:6" ht="48" outlineLevel="1" x14ac:dyDescent="0.2">
      <c r="B26" s="723"/>
      <c r="C26" s="543"/>
      <c r="D26" s="544" t="s">
        <v>603</v>
      </c>
      <c r="E26" s="545" t="s">
        <v>604</v>
      </c>
      <c r="F26" s="546" t="s">
        <v>76</v>
      </c>
    </row>
    <row r="27" spans="2:6" outlineLevel="1" x14ac:dyDescent="0.2">
      <c r="B27" s="724"/>
      <c r="C27" s="543"/>
      <c r="D27" s="544" t="s">
        <v>605</v>
      </c>
      <c r="E27" s="545" t="s">
        <v>606</v>
      </c>
      <c r="F27" s="546" t="s">
        <v>76</v>
      </c>
    </row>
    <row r="28" spans="2:6" ht="51" x14ac:dyDescent="0.2">
      <c r="B28" s="722">
        <v>3</v>
      </c>
      <c r="C28" s="540" t="s">
        <v>610</v>
      </c>
      <c r="D28" s="541" t="s">
        <v>611</v>
      </c>
      <c r="E28" s="542" t="s">
        <v>612</v>
      </c>
      <c r="F28" s="539" t="s">
        <v>555</v>
      </c>
    </row>
    <row r="29" spans="2:6" outlineLevel="1" x14ac:dyDescent="0.2">
      <c r="B29" s="723"/>
      <c r="C29" s="543"/>
      <c r="D29" s="544" t="s">
        <v>601</v>
      </c>
      <c r="E29" s="545" t="s">
        <v>602</v>
      </c>
      <c r="F29" s="546" t="s">
        <v>76</v>
      </c>
    </row>
    <row r="30" spans="2:6" ht="48" outlineLevel="1" x14ac:dyDescent="0.2">
      <c r="B30" s="723"/>
      <c r="C30" s="543"/>
      <c r="D30" s="544" t="s">
        <v>603</v>
      </c>
      <c r="E30" s="545" t="s">
        <v>604</v>
      </c>
      <c r="F30" s="546" t="s">
        <v>76</v>
      </c>
    </row>
    <row r="31" spans="2:6" outlineLevel="1" x14ac:dyDescent="0.2">
      <c r="B31" s="724"/>
      <c r="C31" s="543"/>
      <c r="D31" s="544" t="s">
        <v>605</v>
      </c>
      <c r="E31" s="545" t="s">
        <v>606</v>
      </c>
      <c r="F31" s="546" t="s">
        <v>76</v>
      </c>
    </row>
    <row r="32" spans="2:6" ht="38.25" x14ac:dyDescent="0.2">
      <c r="B32" s="722">
        <v>4</v>
      </c>
      <c r="C32" s="540" t="s">
        <v>613</v>
      </c>
      <c r="D32" s="541" t="s">
        <v>614</v>
      </c>
      <c r="E32" s="542" t="s">
        <v>615</v>
      </c>
      <c r="F32" s="539" t="s">
        <v>556</v>
      </c>
    </row>
    <row r="33" spans="2:6" outlineLevel="1" x14ac:dyDescent="0.2">
      <c r="B33" s="724"/>
      <c r="C33" s="543"/>
      <c r="D33" s="544" t="s">
        <v>605</v>
      </c>
      <c r="E33" s="545" t="s">
        <v>606</v>
      </c>
      <c r="F33" s="546" t="s">
        <v>76</v>
      </c>
    </row>
    <row r="34" spans="2:6" ht="51" x14ac:dyDescent="0.2">
      <c r="B34" s="722">
        <v>5</v>
      </c>
      <c r="C34" s="540" t="s">
        <v>616</v>
      </c>
      <c r="D34" s="541" t="s">
        <v>617</v>
      </c>
      <c r="E34" s="542" t="s">
        <v>618</v>
      </c>
      <c r="F34" s="539" t="s">
        <v>557</v>
      </c>
    </row>
    <row r="35" spans="2:6" outlineLevel="1" x14ac:dyDescent="0.2">
      <c r="B35" s="724"/>
      <c r="C35" s="543"/>
      <c r="D35" s="544" t="s">
        <v>605</v>
      </c>
      <c r="E35" s="545" t="s">
        <v>606</v>
      </c>
      <c r="F35" s="546" t="s">
        <v>76</v>
      </c>
    </row>
    <row r="36" spans="2:6" ht="38.25" x14ac:dyDescent="0.2">
      <c r="B36" s="722">
        <v>6</v>
      </c>
      <c r="C36" s="540" t="s">
        <v>619</v>
      </c>
      <c r="D36" s="541" t="s">
        <v>620</v>
      </c>
      <c r="E36" s="542" t="s">
        <v>621</v>
      </c>
      <c r="F36" s="539" t="s">
        <v>558</v>
      </c>
    </row>
    <row r="37" spans="2:6" outlineLevel="1" x14ac:dyDescent="0.2">
      <c r="B37" s="724"/>
      <c r="C37" s="543"/>
      <c r="D37" s="544" t="s">
        <v>605</v>
      </c>
      <c r="E37" s="545" t="s">
        <v>606</v>
      </c>
      <c r="F37" s="546" t="s">
        <v>76</v>
      </c>
    </row>
    <row r="38" spans="2:6" ht="38.25" x14ac:dyDescent="0.2">
      <c r="B38" s="722">
        <v>7</v>
      </c>
      <c r="C38" s="540" t="s">
        <v>622</v>
      </c>
      <c r="D38" s="541" t="s">
        <v>623</v>
      </c>
      <c r="E38" s="542" t="s">
        <v>624</v>
      </c>
      <c r="F38" s="539" t="s">
        <v>559</v>
      </c>
    </row>
    <row r="39" spans="2:6" outlineLevel="1" x14ac:dyDescent="0.2">
      <c r="B39" s="723"/>
      <c r="C39" s="543"/>
      <c r="D39" s="544" t="s">
        <v>601</v>
      </c>
      <c r="E39" s="545" t="s">
        <v>602</v>
      </c>
      <c r="F39" s="546" t="s">
        <v>76</v>
      </c>
    </row>
    <row r="40" spans="2:6" ht="48" outlineLevel="1" x14ac:dyDescent="0.2">
      <c r="B40" s="723"/>
      <c r="C40" s="543"/>
      <c r="D40" s="544" t="s">
        <v>603</v>
      </c>
      <c r="E40" s="545" t="s">
        <v>604</v>
      </c>
      <c r="F40" s="546" t="s">
        <v>76</v>
      </c>
    </row>
    <row r="41" spans="2:6" outlineLevel="1" x14ac:dyDescent="0.2">
      <c r="B41" s="724"/>
      <c r="C41" s="543"/>
      <c r="D41" s="544" t="s">
        <v>605</v>
      </c>
      <c r="E41" s="545" t="s">
        <v>606</v>
      </c>
      <c r="F41" s="546" t="s">
        <v>76</v>
      </c>
    </row>
    <row r="42" spans="2:6" ht="38.25" x14ac:dyDescent="0.2">
      <c r="B42" s="722">
        <v>8</v>
      </c>
      <c r="C42" s="540" t="s">
        <v>625</v>
      </c>
      <c r="D42" s="541" t="s">
        <v>626</v>
      </c>
      <c r="E42" s="542" t="s">
        <v>627</v>
      </c>
      <c r="F42" s="539" t="s">
        <v>560</v>
      </c>
    </row>
    <row r="43" spans="2:6" outlineLevel="1" x14ac:dyDescent="0.2">
      <c r="B43" s="723"/>
      <c r="C43" s="543"/>
      <c r="D43" s="544" t="s">
        <v>601</v>
      </c>
      <c r="E43" s="545" t="s">
        <v>602</v>
      </c>
      <c r="F43" s="546" t="s">
        <v>76</v>
      </c>
    </row>
    <row r="44" spans="2:6" ht="48" outlineLevel="1" x14ac:dyDescent="0.2">
      <c r="B44" s="723"/>
      <c r="C44" s="543"/>
      <c r="D44" s="544" t="s">
        <v>603</v>
      </c>
      <c r="E44" s="545" t="s">
        <v>604</v>
      </c>
      <c r="F44" s="546" t="s">
        <v>76</v>
      </c>
    </row>
    <row r="45" spans="2:6" outlineLevel="1" x14ac:dyDescent="0.2">
      <c r="B45" s="724"/>
      <c r="C45" s="543"/>
      <c r="D45" s="544" t="s">
        <v>605</v>
      </c>
      <c r="E45" s="545" t="s">
        <v>606</v>
      </c>
      <c r="F45" s="546" t="s">
        <v>76</v>
      </c>
    </row>
    <row r="46" spans="2:6" ht="38.25" x14ac:dyDescent="0.2">
      <c r="B46" s="722">
        <v>9</v>
      </c>
      <c r="C46" s="540" t="s">
        <v>628</v>
      </c>
      <c r="D46" s="541" t="s">
        <v>629</v>
      </c>
      <c r="E46" s="542" t="s">
        <v>630</v>
      </c>
      <c r="F46" s="539" t="s">
        <v>631</v>
      </c>
    </row>
    <row r="47" spans="2:6" outlineLevel="1" x14ac:dyDescent="0.2">
      <c r="B47" s="723"/>
      <c r="C47" s="543"/>
      <c r="D47" s="544" t="s">
        <v>601</v>
      </c>
      <c r="E47" s="545" t="s">
        <v>602</v>
      </c>
      <c r="F47" s="546" t="s">
        <v>76</v>
      </c>
    </row>
    <row r="48" spans="2:6" ht="48" outlineLevel="1" x14ac:dyDescent="0.2">
      <c r="B48" s="723"/>
      <c r="C48" s="543"/>
      <c r="D48" s="544" t="s">
        <v>603</v>
      </c>
      <c r="E48" s="545" t="s">
        <v>604</v>
      </c>
      <c r="F48" s="546" t="s">
        <v>76</v>
      </c>
    </row>
    <row r="49" spans="2:6" outlineLevel="1" x14ac:dyDescent="0.2">
      <c r="B49" s="724"/>
      <c r="C49" s="543"/>
      <c r="D49" s="544" t="s">
        <v>605</v>
      </c>
      <c r="E49" s="545" t="s">
        <v>606</v>
      </c>
      <c r="F49" s="546" t="s">
        <v>76</v>
      </c>
    </row>
    <row r="50" spans="2:6" ht="38.25" x14ac:dyDescent="0.2">
      <c r="B50" s="722">
        <v>10</v>
      </c>
      <c r="C50" s="540" t="s">
        <v>632</v>
      </c>
      <c r="D50" s="541" t="s">
        <v>633</v>
      </c>
      <c r="E50" s="542" t="s">
        <v>634</v>
      </c>
      <c r="F50" s="539" t="s">
        <v>635</v>
      </c>
    </row>
    <row r="51" spans="2:6" outlineLevel="1" x14ac:dyDescent="0.2">
      <c r="B51" s="723"/>
      <c r="C51" s="543"/>
      <c r="D51" s="544" t="s">
        <v>601</v>
      </c>
      <c r="E51" s="545" t="s">
        <v>602</v>
      </c>
      <c r="F51" s="546" t="s">
        <v>76</v>
      </c>
    </row>
    <row r="52" spans="2:6" ht="48" outlineLevel="1" x14ac:dyDescent="0.2">
      <c r="B52" s="723"/>
      <c r="C52" s="543"/>
      <c r="D52" s="544" t="s">
        <v>603</v>
      </c>
      <c r="E52" s="545" t="s">
        <v>604</v>
      </c>
      <c r="F52" s="546" t="s">
        <v>76</v>
      </c>
    </row>
    <row r="53" spans="2:6" outlineLevel="1" x14ac:dyDescent="0.2">
      <c r="B53" s="724"/>
      <c r="C53" s="543"/>
      <c r="D53" s="544" t="s">
        <v>605</v>
      </c>
      <c r="E53" s="545" t="s">
        <v>606</v>
      </c>
      <c r="F53" s="546" t="s">
        <v>76</v>
      </c>
    </row>
    <row r="54" spans="2:6" ht="51" x14ac:dyDescent="0.2">
      <c r="B54" s="722">
        <v>11</v>
      </c>
      <c r="C54" s="540" t="s">
        <v>636</v>
      </c>
      <c r="D54" s="541" t="s">
        <v>637</v>
      </c>
      <c r="E54" s="542" t="s">
        <v>638</v>
      </c>
      <c r="F54" s="539" t="s">
        <v>639</v>
      </c>
    </row>
    <row r="55" spans="2:6" outlineLevel="1" x14ac:dyDescent="0.2">
      <c r="B55" s="724"/>
      <c r="C55" s="543"/>
      <c r="D55" s="544" t="s">
        <v>605</v>
      </c>
      <c r="E55" s="545" t="s">
        <v>606</v>
      </c>
      <c r="F55" s="546" t="s">
        <v>76</v>
      </c>
    </row>
    <row r="56" spans="2:6" ht="38.25" x14ac:dyDescent="0.2">
      <c r="B56" s="722">
        <v>12</v>
      </c>
      <c r="C56" s="540" t="s">
        <v>640</v>
      </c>
      <c r="D56" s="541" t="s">
        <v>641</v>
      </c>
      <c r="E56" s="542" t="s">
        <v>642</v>
      </c>
      <c r="F56" s="539" t="s">
        <v>643</v>
      </c>
    </row>
    <row r="57" spans="2:6" outlineLevel="1" x14ac:dyDescent="0.2">
      <c r="B57" s="724"/>
      <c r="C57" s="543"/>
      <c r="D57" s="544" t="s">
        <v>605</v>
      </c>
      <c r="E57" s="545" t="s">
        <v>606</v>
      </c>
      <c r="F57" s="546" t="s">
        <v>76</v>
      </c>
    </row>
    <row r="58" spans="2:6" ht="38.25" x14ac:dyDescent="0.2">
      <c r="B58" s="722">
        <v>13</v>
      </c>
      <c r="C58" s="540" t="s">
        <v>644</v>
      </c>
      <c r="D58" s="541" t="s">
        <v>645</v>
      </c>
      <c r="E58" s="542" t="s">
        <v>646</v>
      </c>
      <c r="F58" s="539" t="s">
        <v>647</v>
      </c>
    </row>
    <row r="59" spans="2:6" outlineLevel="1" x14ac:dyDescent="0.2">
      <c r="B59" s="724"/>
      <c r="C59" s="543"/>
      <c r="D59" s="544" t="s">
        <v>605</v>
      </c>
      <c r="E59" s="545" t="s">
        <v>606</v>
      </c>
      <c r="F59" s="546" t="s">
        <v>76</v>
      </c>
    </row>
    <row r="60" spans="2:6" ht="15" x14ac:dyDescent="0.2">
      <c r="B60" s="537"/>
      <c r="C60" s="727" t="s">
        <v>654</v>
      </c>
      <c r="D60" s="728"/>
      <c r="E60" s="728"/>
      <c r="F60" s="538"/>
    </row>
    <row r="61" spans="2:6" ht="15" x14ac:dyDescent="0.2">
      <c r="B61" s="537"/>
      <c r="C61" s="725" t="s">
        <v>447</v>
      </c>
      <c r="D61" s="726"/>
      <c r="E61" s="726"/>
      <c r="F61" s="539" t="s">
        <v>648</v>
      </c>
    </row>
    <row r="62" spans="2:6" ht="27.95" customHeight="1" x14ac:dyDescent="0.2">
      <c r="B62" s="537"/>
      <c r="C62" s="725" t="s">
        <v>649</v>
      </c>
      <c r="D62" s="726"/>
      <c r="E62" s="726"/>
      <c r="F62" s="539" t="s">
        <v>650</v>
      </c>
    </row>
    <row r="63" spans="2:6" ht="15" x14ac:dyDescent="0.2">
      <c r="B63" s="537"/>
      <c r="C63" s="727" t="s">
        <v>655</v>
      </c>
      <c r="D63" s="728"/>
      <c r="E63" s="728"/>
      <c r="F63" s="538" t="s">
        <v>650</v>
      </c>
    </row>
    <row r="64" spans="2:6" ht="15" x14ac:dyDescent="0.2">
      <c r="B64" s="537"/>
      <c r="C64" s="727" t="s">
        <v>561</v>
      </c>
      <c r="D64" s="728"/>
      <c r="E64" s="728"/>
      <c r="F64" s="538"/>
    </row>
    <row r="65" spans="2:6" ht="15" x14ac:dyDescent="0.2">
      <c r="B65" s="537"/>
      <c r="C65" s="725" t="s">
        <v>447</v>
      </c>
      <c r="D65" s="726"/>
      <c r="E65" s="726"/>
      <c r="F65" s="539" t="s">
        <v>648</v>
      </c>
    </row>
    <row r="66" spans="2:6" ht="27.95" customHeight="1" x14ac:dyDescent="0.2">
      <c r="B66" s="537"/>
      <c r="C66" s="725" t="s">
        <v>649</v>
      </c>
      <c r="D66" s="726"/>
      <c r="E66" s="726"/>
      <c r="F66" s="547">
        <v>7295977.1600000001</v>
      </c>
    </row>
    <row r="67" spans="2:6" ht="15" x14ac:dyDescent="0.2">
      <c r="B67" s="548"/>
      <c r="C67" s="729" t="s">
        <v>159</v>
      </c>
      <c r="D67" s="730"/>
      <c r="E67" s="730"/>
      <c r="F67" s="549">
        <v>7295977.1600000001</v>
      </c>
    </row>
    <row r="68" spans="2:6" x14ac:dyDescent="0.2">
      <c r="B68" s="550"/>
      <c r="C68" s="551"/>
      <c r="D68" s="552"/>
      <c r="E68" s="553"/>
      <c r="F68" s="554"/>
    </row>
    <row r="69" spans="2:6" x14ac:dyDescent="0.2">
      <c r="B69" s="531"/>
      <c r="C69" s="531"/>
      <c r="D69" s="531"/>
      <c r="E69" s="531"/>
      <c r="F69" s="531"/>
    </row>
    <row r="71" spans="2:6" x14ac:dyDescent="0.2">
      <c r="B71" s="359" t="s">
        <v>651</v>
      </c>
    </row>
    <row r="72" spans="2:6" x14ac:dyDescent="0.2">
      <c r="B72" s="359" t="s">
        <v>160</v>
      </c>
    </row>
    <row r="73" spans="2:6" x14ac:dyDescent="0.2">
      <c r="B73" s="359" t="s">
        <v>161</v>
      </c>
    </row>
    <row r="74" spans="2:6" x14ac:dyDescent="0.2">
      <c r="B74" s="359" t="s">
        <v>162</v>
      </c>
    </row>
    <row r="76" spans="2:6" x14ac:dyDescent="0.2">
      <c r="B76" s="555"/>
    </row>
  </sheetData>
  <mergeCells count="30">
    <mergeCell ref="C63:E63"/>
    <mergeCell ref="C64:E64"/>
    <mergeCell ref="C65:E65"/>
    <mergeCell ref="C66:E66"/>
    <mergeCell ref="C67:E67"/>
    <mergeCell ref="C62:E62"/>
    <mergeCell ref="B34:B35"/>
    <mergeCell ref="B36:B37"/>
    <mergeCell ref="B38:B41"/>
    <mergeCell ref="B42:B45"/>
    <mergeCell ref="B46:B49"/>
    <mergeCell ref="B50:B53"/>
    <mergeCell ref="B54:B55"/>
    <mergeCell ref="B56:B57"/>
    <mergeCell ref="B58:B59"/>
    <mergeCell ref="C60:E60"/>
    <mergeCell ref="C61:E61"/>
    <mergeCell ref="B19:F19"/>
    <mergeCell ref="B20:B23"/>
    <mergeCell ref="B24:B27"/>
    <mergeCell ref="B28:B31"/>
    <mergeCell ref="B32:B33"/>
    <mergeCell ref="C11:F11"/>
    <mergeCell ref="C13:F13"/>
    <mergeCell ref="B2:C2"/>
    <mergeCell ref="D3:F3"/>
    <mergeCell ref="B4:F4"/>
    <mergeCell ref="B5:E5"/>
    <mergeCell ref="B7:F7"/>
    <mergeCell ref="B8:E8"/>
  </mergeCells>
  <pageMargins left="0.35433070866141736" right="0.23622047244094491" top="0.74803149606299213" bottom="0.74803149606299213" header="0.31496062992125984" footer="0.31496062992125984"/>
  <pageSetup paperSize="9" fitToHeight="0" orientation="landscape" verticalDpi="4294967293" r:id="rId1"/>
  <headerFooter>
    <oddFooter>&amp;R&amp;P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tabSelected="1" zoomScaleNormal="100" workbookViewId="0">
      <selection activeCell="H18" sqref="H18"/>
    </sheetView>
  </sheetViews>
  <sheetFormatPr defaultColWidth="9.140625" defaultRowHeight="15" x14ac:dyDescent="0.25"/>
  <cols>
    <col min="1" max="1" width="5.28515625" style="90" customWidth="1"/>
    <col min="2" max="2" width="21.85546875" style="89" customWidth="1"/>
    <col min="3" max="3" width="26.140625" style="89" customWidth="1"/>
    <col min="4" max="4" width="14.85546875" style="89" customWidth="1"/>
    <col min="5" max="5" width="8.7109375" style="89" customWidth="1"/>
    <col min="6" max="6" width="11.7109375" style="89" customWidth="1"/>
    <col min="7" max="7" width="23.7109375" style="89" customWidth="1"/>
    <col min="8" max="8" width="17.5703125" style="91" customWidth="1"/>
    <col min="9" max="16384" width="9.140625" style="89"/>
  </cols>
  <sheetData>
    <row r="1" spans="1:15" ht="15.75" x14ac:dyDescent="0.25">
      <c r="A1" s="731" t="s">
        <v>105</v>
      </c>
      <c r="B1" s="732"/>
      <c r="C1" s="732"/>
      <c r="D1" s="732"/>
      <c r="E1" s="732"/>
      <c r="F1" s="732"/>
      <c r="G1" s="732"/>
      <c r="H1" s="732"/>
    </row>
    <row r="2" spans="1:15" ht="15.75" x14ac:dyDescent="0.25">
      <c r="A2" s="733"/>
      <c r="B2" s="732"/>
      <c r="C2" s="732"/>
      <c r="D2" s="732"/>
      <c r="E2" s="732"/>
      <c r="F2" s="732"/>
      <c r="G2" s="732"/>
      <c r="H2" s="732"/>
    </row>
    <row r="3" spans="1:15" ht="55.9" customHeight="1" x14ac:dyDescent="0.25">
      <c r="A3" s="734" t="s">
        <v>77</v>
      </c>
      <c r="B3" s="732"/>
      <c r="C3" s="735" t="str">
        <f>Пояснительная!A3</f>
        <v>Выполнение работ по обследованию (оценке работоспособности и достаточности) инженерной защиты территории ВТРК «Эльбрус»</v>
      </c>
      <c r="D3" s="735"/>
      <c r="E3" s="735"/>
      <c r="F3" s="736"/>
      <c r="G3" s="736"/>
      <c r="H3" s="736"/>
    </row>
    <row r="4" spans="1:15" ht="17.25" customHeight="1" x14ac:dyDescent="0.25">
      <c r="A4" s="734" t="s">
        <v>78</v>
      </c>
      <c r="B4" s="732"/>
      <c r="C4" s="737"/>
      <c r="D4" s="737"/>
      <c r="E4" s="737"/>
      <c r="F4" s="732"/>
      <c r="G4" s="732"/>
      <c r="H4" s="732"/>
    </row>
    <row r="5" spans="1:15" ht="30" customHeight="1" x14ac:dyDescent="0.25">
      <c r="A5" s="742" t="s">
        <v>80</v>
      </c>
      <c r="B5" s="732"/>
      <c r="C5" s="737" t="s">
        <v>86</v>
      </c>
      <c r="D5" s="737"/>
      <c r="E5" s="737"/>
      <c r="F5" s="732"/>
      <c r="G5" s="732"/>
      <c r="H5" s="732"/>
    </row>
    <row r="6" spans="1:15" ht="15.75" x14ac:dyDescent="0.25">
      <c r="A6" s="734" t="s">
        <v>81</v>
      </c>
      <c r="B6" s="732"/>
      <c r="C6" s="743"/>
      <c r="D6" s="743"/>
      <c r="E6" s="743"/>
      <c r="F6" s="732"/>
      <c r="G6" s="732"/>
      <c r="H6" s="732"/>
    </row>
    <row r="7" spans="1:15" ht="15.75" x14ac:dyDescent="0.25">
      <c r="A7" s="734" t="s">
        <v>82</v>
      </c>
      <c r="B7" s="732"/>
      <c r="C7" s="743" t="s">
        <v>157</v>
      </c>
      <c r="D7" s="743"/>
      <c r="E7" s="743"/>
      <c r="F7" s="732"/>
      <c r="G7" s="732"/>
      <c r="H7" s="732"/>
    </row>
    <row r="8" spans="1:15" ht="15.75" x14ac:dyDescent="0.25">
      <c r="A8" s="170"/>
      <c r="B8" s="171"/>
      <c r="C8" s="172"/>
      <c r="D8" s="172"/>
      <c r="E8" s="172"/>
      <c r="F8" s="171"/>
      <c r="G8" s="171"/>
      <c r="H8" s="173"/>
    </row>
    <row r="9" spans="1:15" ht="109.5" customHeight="1" x14ac:dyDescent="0.25">
      <c r="A9" s="174" t="s">
        <v>2</v>
      </c>
      <c r="B9" s="174" t="s">
        <v>34</v>
      </c>
      <c r="C9" s="738" t="s">
        <v>83</v>
      </c>
      <c r="D9" s="739"/>
      <c r="E9" s="739"/>
      <c r="F9" s="174" t="s">
        <v>35</v>
      </c>
      <c r="G9" s="174" t="s">
        <v>84</v>
      </c>
      <c r="H9" s="175" t="s">
        <v>85</v>
      </c>
    </row>
    <row r="10" spans="1:15" ht="31.5" x14ac:dyDescent="0.25">
      <c r="A10" s="744">
        <v>1</v>
      </c>
      <c r="B10" s="744" t="s">
        <v>10</v>
      </c>
      <c r="C10" s="176" t="s">
        <v>656</v>
      </c>
      <c r="D10" s="204">
        <f>'Cводная смета ПИР '!E24</f>
        <v>23034779.23</v>
      </c>
      <c r="E10" s="177" t="s">
        <v>88</v>
      </c>
      <c r="F10" s="178"/>
      <c r="G10" s="740"/>
      <c r="H10" s="745"/>
    </row>
    <row r="11" spans="1:15" ht="15.75" x14ac:dyDescent="0.25">
      <c r="A11" s="740"/>
      <c r="B11" s="740"/>
      <c r="C11" s="176" t="s">
        <v>659</v>
      </c>
      <c r="D11" s="179">
        <v>5.12</v>
      </c>
      <c r="E11" s="180"/>
      <c r="F11" s="178"/>
      <c r="G11" s="740"/>
      <c r="H11" s="745"/>
    </row>
    <row r="12" spans="1:15" ht="47.25" x14ac:dyDescent="0.25">
      <c r="A12" s="741"/>
      <c r="B12" s="741"/>
      <c r="C12" s="176" t="s">
        <v>121</v>
      </c>
      <c r="D12" s="204">
        <f>D10/D11</f>
        <v>4498980.32</v>
      </c>
      <c r="E12" s="177" t="s">
        <v>88</v>
      </c>
      <c r="F12" s="178"/>
      <c r="G12" s="740"/>
      <c r="H12" s="745"/>
    </row>
    <row r="13" spans="1:15" ht="32.450000000000003" customHeight="1" x14ac:dyDescent="0.25">
      <c r="A13" s="744">
        <v>2</v>
      </c>
      <c r="B13" s="744" t="s">
        <v>79</v>
      </c>
      <c r="C13" s="176" t="s">
        <v>657</v>
      </c>
      <c r="D13" s="364">
        <f>'Cводная смета ПИР '!F24</f>
        <v>7295977.1600000001</v>
      </c>
      <c r="E13" s="177" t="s">
        <v>88</v>
      </c>
      <c r="F13" s="178"/>
      <c r="G13" s="740"/>
      <c r="H13" s="745"/>
    </row>
    <row r="14" spans="1:15" ht="25.9" customHeight="1" x14ac:dyDescent="0.25">
      <c r="A14" s="740"/>
      <c r="B14" s="740"/>
      <c r="C14" s="176" t="s">
        <v>658</v>
      </c>
      <c r="D14" s="181">
        <v>5.07</v>
      </c>
      <c r="E14" s="180"/>
      <c r="F14" s="178"/>
      <c r="G14" s="740"/>
      <c r="H14" s="745"/>
    </row>
    <row r="15" spans="1:15" ht="47.25" x14ac:dyDescent="0.25">
      <c r="A15" s="741"/>
      <c r="B15" s="741"/>
      <c r="C15" s="176" t="s">
        <v>122</v>
      </c>
      <c r="D15" s="204">
        <f>D13/D14</f>
        <v>1439048.75</v>
      </c>
      <c r="E15" s="177" t="s">
        <v>88</v>
      </c>
      <c r="F15" s="178"/>
      <c r="G15" s="741"/>
      <c r="H15" s="746"/>
      <c r="O15" s="89" t="s">
        <v>92</v>
      </c>
    </row>
    <row r="16" spans="1:15" ht="39.75" customHeight="1" x14ac:dyDescent="0.25">
      <c r="A16" s="182"/>
      <c r="B16" s="183"/>
      <c r="C16" s="184" t="s">
        <v>93</v>
      </c>
      <c r="D16" s="365">
        <f>D12+D15</f>
        <v>5938029.0700000003</v>
      </c>
      <c r="E16" s="185" t="s">
        <v>88</v>
      </c>
      <c r="F16" s="186"/>
      <c r="G16" s="187" t="s">
        <v>660</v>
      </c>
      <c r="H16" s="188"/>
    </row>
    <row r="17" spans="1:8" ht="72" customHeight="1" x14ac:dyDescent="0.25">
      <c r="A17" s="189"/>
      <c r="B17" s="190" t="s">
        <v>87</v>
      </c>
      <c r="C17" s="191" t="s">
        <v>89</v>
      </c>
      <c r="D17" s="192">
        <v>8.77E-2</v>
      </c>
      <c r="E17" s="193"/>
      <c r="F17" s="194"/>
      <c r="G17" s="195"/>
      <c r="H17" s="207">
        <f>D16*D17</f>
        <v>520765.15</v>
      </c>
    </row>
    <row r="18" spans="1:8" ht="36.75" customHeight="1" x14ac:dyDescent="0.25">
      <c r="A18" s="189"/>
      <c r="B18" s="196"/>
      <c r="C18" s="197" t="s">
        <v>197</v>
      </c>
      <c r="D18" s="198">
        <v>6.18</v>
      </c>
      <c r="E18" s="199"/>
      <c r="F18" s="200"/>
      <c r="G18" s="146"/>
      <c r="H18" s="208">
        <f>H17*D18</f>
        <v>3218328.63</v>
      </c>
    </row>
    <row r="19" spans="1:8" x14ac:dyDescent="0.25">
      <c r="A19" s="105"/>
      <c r="B19" s="106"/>
      <c r="C19" s="106"/>
      <c r="D19" s="106"/>
      <c r="E19" s="106"/>
      <c r="F19" s="106"/>
      <c r="G19" s="106"/>
      <c r="H19" s="107"/>
    </row>
    <row r="20" spans="1:8" x14ac:dyDescent="0.25">
      <c r="A20" s="105"/>
      <c r="B20" s="106"/>
      <c r="C20" s="106"/>
      <c r="D20" s="116"/>
      <c r="E20" s="106"/>
      <c r="F20" s="106"/>
      <c r="G20" s="106"/>
      <c r="H20" s="107"/>
    </row>
    <row r="21" spans="1:8" x14ac:dyDescent="0.25">
      <c r="A21" s="105"/>
      <c r="B21" s="106"/>
      <c r="C21" s="106"/>
      <c r="D21" s="106"/>
      <c r="E21" s="106"/>
      <c r="F21" s="106"/>
      <c r="G21" s="106"/>
      <c r="H21" s="107"/>
    </row>
    <row r="22" spans="1:8" x14ac:dyDescent="0.25">
      <c r="A22" s="105"/>
      <c r="B22" s="106"/>
      <c r="C22" s="106"/>
      <c r="D22" s="106"/>
      <c r="E22" s="106"/>
      <c r="F22" s="106"/>
      <c r="G22" s="106"/>
      <c r="H22" s="107"/>
    </row>
    <row r="23" spans="1:8" ht="30" x14ac:dyDescent="0.25">
      <c r="A23" s="105"/>
      <c r="B23" s="205" t="s">
        <v>165</v>
      </c>
      <c r="C23" s="205" t="s">
        <v>166</v>
      </c>
      <c r="D23" s="106"/>
      <c r="E23" s="106"/>
      <c r="F23" s="106"/>
      <c r="G23" s="106"/>
      <c r="H23" s="107"/>
    </row>
    <row r="24" spans="1:8" x14ac:dyDescent="0.25">
      <c r="A24" s="105"/>
      <c r="B24" s="205" t="s">
        <v>167</v>
      </c>
      <c r="C24" s="205" t="s">
        <v>168</v>
      </c>
      <c r="D24" s="106"/>
      <c r="E24" s="106"/>
      <c r="F24" s="106"/>
      <c r="G24" s="106"/>
      <c r="H24" s="107"/>
    </row>
    <row r="25" spans="1:8" x14ac:dyDescent="0.25">
      <c r="A25" s="105"/>
      <c r="B25" s="205" t="s">
        <v>169</v>
      </c>
      <c r="C25" s="205">
        <v>33.75</v>
      </c>
      <c r="D25" s="106"/>
      <c r="E25" s="106"/>
      <c r="F25" s="106"/>
      <c r="G25" s="106"/>
      <c r="H25" s="107"/>
    </row>
    <row r="26" spans="1:8" x14ac:dyDescent="0.25">
      <c r="A26" s="105"/>
      <c r="B26" s="205" t="s">
        <v>170</v>
      </c>
      <c r="C26" s="205">
        <v>29.25</v>
      </c>
      <c r="D26" s="106"/>
      <c r="E26" s="106"/>
      <c r="F26" s="106"/>
      <c r="G26" s="106"/>
      <c r="H26" s="107"/>
    </row>
    <row r="27" spans="1:8" x14ac:dyDescent="0.25">
      <c r="A27" s="105"/>
      <c r="B27" s="205" t="s">
        <v>171</v>
      </c>
      <c r="C27" s="205">
        <v>27.3</v>
      </c>
      <c r="D27" s="106"/>
      <c r="E27" s="106"/>
      <c r="F27" s="106"/>
      <c r="G27" s="106"/>
      <c r="H27" s="107"/>
    </row>
    <row r="28" spans="1:8" x14ac:dyDescent="0.25">
      <c r="A28" s="105"/>
      <c r="B28" s="205" t="s">
        <v>172</v>
      </c>
      <c r="C28" s="205">
        <v>20.22</v>
      </c>
      <c r="D28" s="106"/>
      <c r="E28" s="106"/>
      <c r="F28" s="106"/>
      <c r="G28" s="106"/>
      <c r="H28" s="107"/>
    </row>
    <row r="29" spans="1:8" x14ac:dyDescent="0.25">
      <c r="A29" s="105"/>
      <c r="B29" s="205" t="s">
        <v>173</v>
      </c>
      <c r="C29" s="205">
        <v>16.649999999999999</v>
      </c>
      <c r="D29" s="106"/>
      <c r="E29" s="106"/>
      <c r="F29" s="106"/>
      <c r="G29" s="106"/>
      <c r="H29" s="107"/>
    </row>
    <row r="30" spans="1:8" x14ac:dyDescent="0.25">
      <c r="A30" s="105"/>
      <c r="B30" s="206" t="s">
        <v>174</v>
      </c>
      <c r="C30" s="206">
        <v>12.69</v>
      </c>
      <c r="D30" s="106"/>
      <c r="E30" s="106"/>
      <c r="F30" s="106"/>
      <c r="G30" s="106"/>
      <c r="H30" s="107"/>
    </row>
    <row r="31" spans="1:8" x14ac:dyDescent="0.25">
      <c r="A31" s="105"/>
      <c r="B31" s="340" t="s">
        <v>175</v>
      </c>
      <c r="C31" s="340">
        <v>11.88</v>
      </c>
      <c r="D31" s="106"/>
      <c r="E31" s="106"/>
      <c r="F31" s="106"/>
      <c r="G31" s="106"/>
      <c r="H31" s="107"/>
    </row>
    <row r="32" spans="1:8" x14ac:dyDescent="0.25">
      <c r="A32" s="105"/>
      <c r="B32" s="340" t="s">
        <v>176</v>
      </c>
      <c r="C32" s="340">
        <v>10.98</v>
      </c>
      <c r="D32" s="106"/>
      <c r="E32" s="106"/>
      <c r="F32" s="106"/>
      <c r="G32" s="106"/>
      <c r="H32" s="107"/>
    </row>
    <row r="33" spans="1:8" x14ac:dyDescent="0.25">
      <c r="A33" s="105"/>
      <c r="B33" s="366" t="s">
        <v>177</v>
      </c>
      <c r="C33" s="366">
        <v>8.77</v>
      </c>
      <c r="D33" s="106"/>
      <c r="E33" s="106"/>
      <c r="F33" s="106"/>
      <c r="G33" s="106"/>
      <c r="H33" s="107"/>
    </row>
    <row r="34" spans="1:8" x14ac:dyDescent="0.25">
      <c r="A34" s="105"/>
      <c r="B34" s="206" t="s">
        <v>178</v>
      </c>
      <c r="C34" s="206">
        <v>7.07</v>
      </c>
      <c r="D34" s="106"/>
      <c r="E34" s="106"/>
      <c r="F34" s="106"/>
      <c r="G34" s="106"/>
      <c r="H34" s="107"/>
    </row>
    <row r="35" spans="1:8" x14ac:dyDescent="0.25">
      <c r="A35" s="105"/>
      <c r="B35" s="205" t="s">
        <v>179</v>
      </c>
      <c r="C35" s="205">
        <v>6.15</v>
      </c>
      <c r="D35" s="106"/>
      <c r="E35" s="106"/>
      <c r="F35" s="106"/>
      <c r="G35" s="106"/>
      <c r="H35" s="107"/>
    </row>
    <row r="36" spans="1:8" x14ac:dyDescent="0.25">
      <c r="A36" s="105"/>
      <c r="B36" s="205" t="s">
        <v>180</v>
      </c>
      <c r="C36" s="205">
        <v>4.76</v>
      </c>
      <c r="D36" s="106"/>
      <c r="E36" s="106"/>
      <c r="F36" s="106"/>
      <c r="G36" s="106"/>
      <c r="H36" s="107"/>
    </row>
    <row r="37" spans="1:8" x14ac:dyDescent="0.25">
      <c r="A37" s="105"/>
      <c r="B37" s="205" t="s">
        <v>181</v>
      </c>
      <c r="C37" s="205">
        <v>4.13</v>
      </c>
      <c r="D37" s="106"/>
      <c r="E37" s="106"/>
      <c r="F37" s="106"/>
      <c r="G37" s="106"/>
      <c r="H37" s="107"/>
    </row>
    <row r="38" spans="1:8" x14ac:dyDescent="0.25">
      <c r="A38" s="105"/>
      <c r="B38" s="205" t="s">
        <v>182</v>
      </c>
      <c r="C38" s="205">
        <v>3.52</v>
      </c>
      <c r="D38" s="106"/>
      <c r="E38" s="106"/>
      <c r="F38" s="106"/>
      <c r="G38" s="106"/>
      <c r="H38" s="107"/>
    </row>
    <row r="39" spans="1:8" x14ac:dyDescent="0.25">
      <c r="A39" s="105"/>
      <c r="B39" s="205" t="s">
        <v>183</v>
      </c>
      <c r="C39" s="205">
        <v>3.06</v>
      </c>
      <c r="D39" s="106"/>
      <c r="E39" s="106"/>
      <c r="F39" s="106"/>
      <c r="G39" s="106"/>
      <c r="H39" s="107"/>
    </row>
    <row r="40" spans="1:8" x14ac:dyDescent="0.25">
      <c r="A40" s="105"/>
      <c r="B40" s="205" t="s">
        <v>184</v>
      </c>
      <c r="C40" s="205">
        <v>2.62</v>
      </c>
      <c r="D40" s="106"/>
      <c r="E40" s="106"/>
      <c r="F40" s="106"/>
      <c r="G40" s="106"/>
      <c r="H40" s="107"/>
    </row>
    <row r="41" spans="1:8" x14ac:dyDescent="0.25">
      <c r="A41" s="105"/>
      <c r="B41" s="205" t="s">
        <v>185</v>
      </c>
      <c r="C41" s="205">
        <v>2.33</v>
      </c>
      <c r="D41" s="106"/>
      <c r="E41" s="106"/>
      <c r="F41" s="106"/>
      <c r="G41" s="106"/>
      <c r="H41" s="107"/>
    </row>
    <row r="42" spans="1:8" x14ac:dyDescent="0.25">
      <c r="A42" s="105"/>
      <c r="B42" s="205" t="s">
        <v>186</v>
      </c>
      <c r="C42" s="205">
        <v>2.0099999999999998</v>
      </c>
      <c r="D42" s="106"/>
      <c r="E42" s="106"/>
      <c r="F42" s="106"/>
      <c r="G42" s="106"/>
      <c r="H42" s="107"/>
    </row>
    <row r="43" spans="1:8" x14ac:dyDescent="0.25">
      <c r="A43" s="105"/>
      <c r="B43" s="205" t="s">
        <v>187</v>
      </c>
      <c r="C43" s="205">
        <v>1.68</v>
      </c>
      <c r="D43" s="106"/>
      <c r="E43" s="106"/>
      <c r="F43" s="106"/>
      <c r="G43" s="106"/>
      <c r="H43" s="107"/>
    </row>
    <row r="44" spans="1:8" x14ac:dyDescent="0.25">
      <c r="A44" s="105"/>
      <c r="B44" s="205" t="s">
        <v>188</v>
      </c>
      <c r="C44" s="205">
        <v>1.56</v>
      </c>
      <c r="D44" s="106"/>
      <c r="E44" s="106"/>
      <c r="F44" s="106"/>
      <c r="G44" s="106"/>
      <c r="H44" s="107"/>
    </row>
    <row r="45" spans="1:8" x14ac:dyDescent="0.25">
      <c r="A45" s="105"/>
      <c r="B45" s="205" t="s">
        <v>189</v>
      </c>
      <c r="C45" s="205">
        <v>1.22</v>
      </c>
      <c r="D45" s="106"/>
      <c r="E45" s="106"/>
      <c r="F45" s="106"/>
      <c r="G45" s="106"/>
      <c r="H45" s="107"/>
    </row>
    <row r="46" spans="1:8" x14ac:dyDescent="0.25">
      <c r="A46" s="105"/>
      <c r="B46" s="205" t="s">
        <v>190</v>
      </c>
      <c r="C46" s="205">
        <v>1.04</v>
      </c>
      <c r="D46" s="106"/>
      <c r="E46" s="106"/>
      <c r="F46" s="106"/>
      <c r="G46" s="106"/>
      <c r="H46" s="107"/>
    </row>
    <row r="47" spans="1:8" x14ac:dyDescent="0.25">
      <c r="A47" s="105"/>
      <c r="B47" s="205" t="s">
        <v>191</v>
      </c>
      <c r="C47" s="205">
        <v>0.9</v>
      </c>
      <c r="D47" s="106"/>
      <c r="E47" s="106"/>
      <c r="F47" s="106"/>
      <c r="G47" s="106"/>
      <c r="H47" s="107"/>
    </row>
    <row r="48" spans="1:8" x14ac:dyDescent="0.25">
      <c r="A48" s="105"/>
      <c r="B48" s="205" t="s">
        <v>192</v>
      </c>
      <c r="C48" s="205">
        <v>0.8</v>
      </c>
      <c r="D48" s="106"/>
      <c r="E48" s="106"/>
      <c r="F48" s="106"/>
      <c r="G48" s="106"/>
      <c r="H48" s="107"/>
    </row>
    <row r="49" spans="1:8" x14ac:dyDescent="0.25">
      <c r="A49" s="105"/>
      <c r="B49" s="205" t="s">
        <v>193</v>
      </c>
      <c r="C49" s="205">
        <v>0.73</v>
      </c>
      <c r="D49" s="106"/>
      <c r="E49" s="106"/>
      <c r="F49" s="106"/>
      <c r="G49" s="106"/>
      <c r="H49" s="107"/>
    </row>
    <row r="50" spans="1:8" x14ac:dyDescent="0.25">
      <c r="A50" s="105"/>
      <c r="B50" s="205" t="s">
        <v>194</v>
      </c>
      <c r="C50" s="205">
        <v>0.66</v>
      </c>
      <c r="D50" s="106"/>
      <c r="E50" s="106"/>
      <c r="F50" s="106"/>
      <c r="G50" s="106"/>
      <c r="H50" s="107"/>
    </row>
    <row r="51" spans="1:8" x14ac:dyDescent="0.25">
      <c r="A51" s="105"/>
      <c r="B51" s="205" t="s">
        <v>195</v>
      </c>
      <c r="C51" s="205">
        <v>0.61</v>
      </c>
      <c r="D51" s="106"/>
      <c r="E51" s="106"/>
      <c r="F51" s="106"/>
      <c r="G51" s="106"/>
      <c r="H51" s="107"/>
    </row>
    <row r="52" spans="1:8" x14ac:dyDescent="0.25">
      <c r="A52" s="105"/>
      <c r="B52" s="205" t="s">
        <v>196</v>
      </c>
      <c r="C52" s="205">
        <v>0.57999999999999996</v>
      </c>
      <c r="D52" s="106"/>
      <c r="E52" s="106"/>
      <c r="F52" s="106"/>
      <c r="G52" s="106"/>
      <c r="H52" s="107"/>
    </row>
    <row r="53" spans="1:8" x14ac:dyDescent="0.25">
      <c r="A53" s="105"/>
      <c r="B53" s="106"/>
      <c r="C53" s="106"/>
      <c r="D53" s="106"/>
      <c r="E53" s="106"/>
      <c r="F53" s="106"/>
      <c r="G53" s="106"/>
      <c r="H53" s="107"/>
    </row>
    <row r="54" spans="1:8" x14ac:dyDescent="0.25">
      <c r="A54" s="105"/>
      <c r="B54" s="106"/>
      <c r="C54" s="106"/>
      <c r="D54" s="106"/>
      <c r="E54" s="106"/>
      <c r="F54" s="106"/>
      <c r="G54" s="106"/>
      <c r="H54" s="107"/>
    </row>
    <row r="55" spans="1:8" x14ac:dyDescent="0.25">
      <c r="A55" s="105"/>
      <c r="B55" s="106"/>
      <c r="C55" s="106"/>
      <c r="D55" s="106"/>
      <c r="E55" s="106"/>
      <c r="F55" s="106"/>
      <c r="G55" s="106"/>
      <c r="H55" s="107"/>
    </row>
    <row r="56" spans="1:8" x14ac:dyDescent="0.25">
      <c r="A56" s="105"/>
      <c r="B56" s="106"/>
      <c r="C56" s="106"/>
      <c r="D56" s="106"/>
      <c r="E56" s="106"/>
      <c r="F56" s="106"/>
      <c r="G56" s="106"/>
      <c r="H56" s="107"/>
    </row>
    <row r="57" spans="1:8" x14ac:dyDescent="0.25">
      <c r="A57" s="105"/>
      <c r="B57" s="106"/>
      <c r="C57" s="106"/>
      <c r="D57" s="106"/>
      <c r="E57" s="106"/>
      <c r="F57" s="106"/>
      <c r="G57" s="106"/>
      <c r="H57" s="107"/>
    </row>
    <row r="58" spans="1:8" x14ac:dyDescent="0.25">
      <c r="A58" s="105"/>
      <c r="B58" s="106"/>
      <c r="C58" s="106"/>
      <c r="D58" s="106"/>
      <c r="E58" s="106"/>
      <c r="F58" s="106"/>
      <c r="G58" s="106"/>
      <c r="H58" s="107"/>
    </row>
    <row r="59" spans="1:8" x14ac:dyDescent="0.25">
      <c r="A59" s="105"/>
      <c r="B59" s="106"/>
      <c r="C59" s="106"/>
      <c r="D59" s="106"/>
      <c r="E59" s="106"/>
      <c r="F59" s="106"/>
      <c r="G59" s="106"/>
      <c r="H59" s="107"/>
    </row>
    <row r="60" spans="1:8" x14ac:dyDescent="0.25">
      <c r="A60" s="105"/>
      <c r="B60" s="106"/>
      <c r="C60" s="106"/>
      <c r="D60" s="106"/>
      <c r="E60" s="106"/>
      <c r="F60" s="106"/>
      <c r="G60" s="106"/>
      <c r="H60" s="107"/>
    </row>
    <row r="61" spans="1:8" x14ac:dyDescent="0.25">
      <c r="A61" s="105"/>
      <c r="B61" s="106"/>
      <c r="C61" s="106"/>
      <c r="D61" s="106"/>
      <c r="E61" s="106"/>
      <c r="F61" s="106"/>
      <c r="G61" s="106"/>
      <c r="H61" s="107"/>
    </row>
    <row r="62" spans="1:8" x14ac:dyDescent="0.25">
      <c r="A62" s="105"/>
      <c r="B62" s="106"/>
      <c r="C62" s="106"/>
      <c r="D62" s="106"/>
      <c r="E62" s="106"/>
      <c r="F62" s="106"/>
      <c r="G62" s="106"/>
      <c r="H62" s="107"/>
    </row>
    <row r="63" spans="1:8" x14ac:dyDescent="0.25">
      <c r="A63" s="105"/>
      <c r="B63" s="106"/>
      <c r="C63" s="106"/>
      <c r="D63" s="106"/>
      <c r="E63" s="106"/>
      <c r="F63" s="106"/>
      <c r="G63" s="106"/>
      <c r="H63" s="107"/>
    </row>
    <row r="64" spans="1:8" x14ac:dyDescent="0.25">
      <c r="A64" s="105"/>
      <c r="B64" s="106"/>
      <c r="C64" s="106"/>
      <c r="D64" s="106"/>
      <c r="E64" s="106"/>
      <c r="F64" s="106"/>
      <c r="G64" s="106"/>
      <c r="H64" s="107"/>
    </row>
    <row r="65" spans="1:8" x14ac:dyDescent="0.25">
      <c r="A65" s="105"/>
      <c r="B65" s="106"/>
      <c r="C65" s="106"/>
      <c r="D65" s="106"/>
      <c r="E65" s="106"/>
      <c r="F65" s="106"/>
      <c r="G65" s="106"/>
      <c r="H65" s="107"/>
    </row>
    <row r="66" spans="1:8" x14ac:dyDescent="0.25">
      <c r="A66" s="105"/>
      <c r="B66" s="106"/>
      <c r="C66" s="106"/>
      <c r="D66" s="106"/>
      <c r="E66" s="106"/>
      <c r="F66" s="106"/>
      <c r="G66" s="106"/>
      <c r="H66" s="107"/>
    </row>
    <row r="67" spans="1:8" x14ac:dyDescent="0.25">
      <c r="A67" s="105"/>
      <c r="B67" s="106"/>
      <c r="C67" s="106"/>
      <c r="D67" s="106"/>
      <c r="E67" s="106"/>
      <c r="F67" s="106"/>
      <c r="G67" s="106"/>
      <c r="H67" s="107"/>
    </row>
    <row r="68" spans="1:8" x14ac:dyDescent="0.25">
      <c r="A68" s="105"/>
      <c r="B68" s="106"/>
      <c r="C68" s="106"/>
      <c r="D68" s="106"/>
      <c r="E68" s="106"/>
      <c r="F68" s="106"/>
      <c r="G68" s="106"/>
      <c r="H68" s="107"/>
    </row>
    <row r="69" spans="1:8" x14ac:dyDescent="0.25">
      <c r="A69" s="105"/>
      <c r="B69" s="106"/>
      <c r="C69" s="106"/>
      <c r="D69" s="106"/>
      <c r="E69" s="106"/>
      <c r="F69" s="106"/>
      <c r="G69" s="106"/>
      <c r="H69" s="107"/>
    </row>
    <row r="70" spans="1:8" x14ac:dyDescent="0.25">
      <c r="A70" s="105"/>
      <c r="B70" s="106"/>
      <c r="C70" s="106"/>
      <c r="D70" s="106"/>
      <c r="E70" s="106"/>
      <c r="F70" s="106"/>
      <c r="G70" s="106"/>
      <c r="H70" s="107"/>
    </row>
    <row r="71" spans="1:8" x14ac:dyDescent="0.25">
      <c r="A71" s="105"/>
      <c r="B71" s="106"/>
      <c r="C71" s="106"/>
      <c r="D71" s="106"/>
      <c r="E71" s="106"/>
      <c r="F71" s="106"/>
      <c r="G71" s="106"/>
      <c r="H71" s="107"/>
    </row>
    <row r="72" spans="1:8" x14ac:dyDescent="0.25">
      <c r="A72" s="105"/>
      <c r="B72" s="106"/>
      <c r="C72" s="106"/>
      <c r="D72" s="106"/>
      <c r="E72" s="106"/>
      <c r="F72" s="106"/>
      <c r="G72" s="106"/>
      <c r="H72" s="107"/>
    </row>
    <row r="73" spans="1:8" x14ac:dyDescent="0.25">
      <c r="A73" s="105"/>
      <c r="B73" s="106"/>
      <c r="C73" s="106"/>
      <c r="D73" s="106"/>
      <c r="E73" s="106"/>
      <c r="F73" s="106"/>
      <c r="G73" s="106"/>
      <c r="H73" s="107"/>
    </row>
    <row r="74" spans="1:8" x14ac:dyDescent="0.25">
      <c r="A74" s="105"/>
      <c r="B74" s="106"/>
      <c r="C74" s="106"/>
      <c r="D74" s="106"/>
      <c r="E74" s="106"/>
      <c r="F74" s="106"/>
      <c r="G74" s="106"/>
      <c r="H74" s="107"/>
    </row>
    <row r="75" spans="1:8" x14ac:dyDescent="0.25">
      <c r="A75" s="105"/>
      <c r="B75" s="106"/>
      <c r="C75" s="106"/>
      <c r="D75" s="106"/>
      <c r="E75" s="106"/>
      <c r="F75" s="106"/>
      <c r="G75" s="106"/>
      <c r="H75" s="107"/>
    </row>
    <row r="76" spans="1:8" x14ac:dyDescent="0.25">
      <c r="A76" s="105"/>
      <c r="B76" s="106"/>
      <c r="C76" s="106"/>
      <c r="D76" s="106"/>
      <c r="E76" s="106"/>
      <c r="F76" s="106"/>
      <c r="G76" s="106"/>
      <c r="H76" s="107"/>
    </row>
    <row r="77" spans="1:8" x14ac:dyDescent="0.25">
      <c r="A77" s="105"/>
      <c r="B77" s="106"/>
      <c r="C77" s="106"/>
      <c r="D77" s="106"/>
      <c r="E77" s="106"/>
      <c r="F77" s="106"/>
      <c r="G77" s="106"/>
      <c r="H77" s="107"/>
    </row>
    <row r="78" spans="1:8" x14ac:dyDescent="0.25">
      <c r="A78" s="105"/>
      <c r="B78" s="106"/>
      <c r="C78" s="106"/>
      <c r="D78" s="106"/>
      <c r="E78" s="106"/>
      <c r="F78" s="106"/>
      <c r="G78" s="106"/>
      <c r="H78" s="107"/>
    </row>
    <row r="79" spans="1:8" x14ac:dyDescent="0.25">
      <c r="A79" s="105"/>
      <c r="B79" s="106"/>
      <c r="C79" s="106"/>
      <c r="D79" s="106"/>
      <c r="E79" s="106"/>
      <c r="F79" s="106"/>
      <c r="G79" s="106"/>
      <c r="H79" s="107"/>
    </row>
    <row r="80" spans="1:8" x14ac:dyDescent="0.25">
      <c r="A80" s="105"/>
      <c r="B80" s="106"/>
      <c r="C80" s="106"/>
      <c r="D80" s="106"/>
      <c r="E80" s="106"/>
      <c r="F80" s="106"/>
      <c r="G80" s="106"/>
      <c r="H80" s="107"/>
    </row>
    <row r="81" spans="1:8" x14ac:dyDescent="0.25">
      <c r="A81" s="105"/>
      <c r="B81" s="106"/>
      <c r="C81" s="106"/>
      <c r="D81" s="106"/>
      <c r="E81" s="106"/>
      <c r="F81" s="106"/>
      <c r="G81" s="106"/>
      <c r="H81" s="107"/>
    </row>
    <row r="82" spans="1:8" x14ac:dyDescent="0.25">
      <c r="A82" s="105"/>
      <c r="B82" s="106"/>
      <c r="C82" s="106"/>
      <c r="D82" s="106"/>
      <c r="E82" s="106"/>
      <c r="F82" s="106"/>
      <c r="G82" s="106"/>
      <c r="H82" s="107"/>
    </row>
    <row r="83" spans="1:8" x14ac:dyDescent="0.25">
      <c r="A83" s="105"/>
      <c r="B83" s="106"/>
      <c r="C83" s="106"/>
      <c r="D83" s="106"/>
      <c r="E83" s="106"/>
      <c r="F83" s="106"/>
      <c r="G83" s="106"/>
      <c r="H83" s="107"/>
    </row>
    <row r="84" spans="1:8" x14ac:dyDescent="0.25">
      <c r="A84" s="105"/>
      <c r="B84" s="106"/>
      <c r="C84" s="106"/>
      <c r="D84" s="106"/>
      <c r="E84" s="106"/>
      <c r="F84" s="106"/>
      <c r="G84" s="106"/>
      <c r="H84" s="107"/>
    </row>
  </sheetData>
  <mergeCells count="19">
    <mergeCell ref="C9:E9"/>
    <mergeCell ref="G10:G15"/>
    <mergeCell ref="A5:B5"/>
    <mergeCell ref="C5:H5"/>
    <mergeCell ref="A6:B6"/>
    <mergeCell ref="C6:H6"/>
    <mergeCell ref="A7:B7"/>
    <mergeCell ref="C7:H7"/>
    <mergeCell ref="A13:A15"/>
    <mergeCell ref="B13:B15"/>
    <mergeCell ref="A10:A12"/>
    <mergeCell ref="B10:B12"/>
    <mergeCell ref="H10:H15"/>
    <mergeCell ref="A1:H1"/>
    <mergeCell ref="A2:H2"/>
    <mergeCell ref="A3:B3"/>
    <mergeCell ref="C3:H3"/>
    <mergeCell ref="A4:B4"/>
    <mergeCell ref="C4:H4"/>
  </mergeCells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view="pageBreakPreview" topLeftCell="A13" zoomScaleNormal="100" zoomScaleSheetLayoutView="100" workbookViewId="0">
      <selection activeCell="A18" sqref="A18:XFD18"/>
    </sheetView>
  </sheetViews>
  <sheetFormatPr defaultRowHeight="15" x14ac:dyDescent="0.25"/>
  <cols>
    <col min="1" max="1" width="30.28515625" customWidth="1"/>
    <col min="2" max="2" width="30.140625" customWidth="1"/>
    <col min="3" max="3" width="39.140625" customWidth="1"/>
  </cols>
  <sheetData>
    <row r="1" spans="1:3" x14ac:dyDescent="0.25">
      <c r="A1" s="584" t="s">
        <v>102</v>
      </c>
      <c r="B1" s="584"/>
      <c r="C1" s="584"/>
    </row>
    <row r="2" spans="1:3" x14ac:dyDescent="0.25">
      <c r="A2" s="584" t="s">
        <v>103</v>
      </c>
      <c r="B2" s="584"/>
      <c r="C2" s="584"/>
    </row>
    <row r="3" spans="1:3" ht="49.5" customHeight="1" x14ac:dyDescent="0.25">
      <c r="A3" s="585" t="s">
        <v>448</v>
      </c>
      <c r="B3" s="585"/>
      <c r="C3" s="585"/>
    </row>
    <row r="4" spans="1:3" ht="96.75" customHeight="1" x14ac:dyDescent="0.25">
      <c r="A4" s="586" t="s">
        <v>565</v>
      </c>
      <c r="B4" s="586"/>
      <c r="C4" s="586"/>
    </row>
    <row r="5" spans="1:3" ht="23.25" customHeight="1" x14ac:dyDescent="0.25">
      <c r="A5" s="583" t="s">
        <v>110</v>
      </c>
      <c r="B5" s="583"/>
      <c r="C5" s="583"/>
    </row>
    <row r="6" spans="1:3" ht="70.5" customHeight="1" x14ac:dyDescent="0.25">
      <c r="A6" s="581" t="s">
        <v>564</v>
      </c>
      <c r="B6" s="581"/>
      <c r="C6" s="581"/>
    </row>
    <row r="7" spans="1:3" ht="40.5" customHeight="1" x14ac:dyDescent="0.25">
      <c r="A7" s="587" t="s">
        <v>551</v>
      </c>
      <c r="B7" s="587"/>
      <c r="C7" s="587"/>
    </row>
    <row r="8" spans="1:3" ht="28.5" customHeight="1" x14ac:dyDescent="0.25">
      <c r="A8" s="582" t="s">
        <v>670</v>
      </c>
      <c r="B8" s="582"/>
      <c r="C8" s="582"/>
    </row>
    <row r="9" spans="1:3" ht="63" customHeight="1" x14ac:dyDescent="0.25">
      <c r="A9" s="588" t="s">
        <v>436</v>
      </c>
      <c r="B9" s="588"/>
      <c r="C9" s="588"/>
    </row>
    <row r="10" spans="1:3" ht="27.75" customHeight="1" x14ac:dyDescent="0.25">
      <c r="A10" s="589" t="str">
        <f>CONCATENATE("Прогнозный индекс-дефлятор  рассчитан в соответствии с графиком и с учетом авансирования объекта в размере ",НМЦК!$G$11*100,"% от цены работ.")</f>
        <v>Прогнозный индекс-дефлятор  рассчитан в соответствии с графиком и с учетом авансирования объекта в размере 50% от цены работ.</v>
      </c>
      <c r="B10" s="589"/>
      <c r="C10" s="589"/>
    </row>
    <row r="11" spans="1:3" ht="53.25" customHeight="1" x14ac:dyDescent="0.25">
      <c r="A11" s="580" t="s">
        <v>199</v>
      </c>
      <c r="B11" s="580"/>
      <c r="C11" s="580"/>
    </row>
    <row r="12" spans="1:3" ht="20.25" customHeight="1" x14ac:dyDescent="0.25">
      <c r="A12" s="590" t="s">
        <v>111</v>
      </c>
      <c r="B12" s="590"/>
      <c r="C12" s="590"/>
    </row>
    <row r="13" spans="1:3" ht="70.5" customHeight="1" x14ac:dyDescent="0.25">
      <c r="A13" s="581" t="s">
        <v>563</v>
      </c>
      <c r="B13" s="581"/>
      <c r="C13" s="581"/>
    </row>
    <row r="14" spans="1:3" ht="42.75" customHeight="1" x14ac:dyDescent="0.25">
      <c r="A14" s="594" t="s">
        <v>552</v>
      </c>
      <c r="B14" s="594"/>
      <c r="C14" s="594"/>
    </row>
    <row r="15" spans="1:3" ht="31.5" customHeight="1" x14ac:dyDescent="0.25">
      <c r="A15" s="582" t="s">
        <v>671</v>
      </c>
      <c r="B15" s="582"/>
      <c r="C15" s="582"/>
    </row>
    <row r="16" spans="1:3" ht="60" customHeight="1" x14ac:dyDescent="0.25">
      <c r="A16" s="588" t="s">
        <v>198</v>
      </c>
      <c r="B16" s="588"/>
      <c r="C16" s="588"/>
    </row>
    <row r="17" spans="1:3" ht="33.75" customHeight="1" x14ac:dyDescent="0.25">
      <c r="A17" s="589" t="str">
        <f>CONCATENATE("Прогнозный индекс-дефлятор  рассчитан в соответствии с графиком и с учетом авансирования объекта в размере ",НМЦК!$G$11*100,"% от цены работ.")</f>
        <v>Прогнозный индекс-дефлятор  рассчитан в соответствии с графиком и с учетом авансирования объекта в размере 50% от цены работ.</v>
      </c>
      <c r="B17" s="589"/>
      <c r="C17" s="589"/>
    </row>
    <row r="18" spans="1:3" ht="24" customHeight="1" x14ac:dyDescent="0.25">
      <c r="A18" s="588" t="s">
        <v>149</v>
      </c>
      <c r="B18" s="588"/>
      <c r="C18" s="588"/>
    </row>
    <row r="19" spans="1:3" ht="18.75" customHeight="1" x14ac:dyDescent="0.25">
      <c r="A19" s="588" t="s">
        <v>150</v>
      </c>
      <c r="B19" s="588"/>
      <c r="C19" s="588"/>
    </row>
    <row r="20" spans="1:3" ht="17.25" customHeight="1" x14ac:dyDescent="0.25">
      <c r="A20" s="119" t="s">
        <v>108</v>
      </c>
      <c r="B20" s="120"/>
      <c r="C20" s="119"/>
    </row>
    <row r="21" spans="1:3" x14ac:dyDescent="0.25">
      <c r="A21" s="592"/>
      <c r="B21" s="593"/>
      <c r="C21" s="593"/>
    </row>
    <row r="22" spans="1:3" x14ac:dyDescent="0.25">
      <c r="A22" s="109"/>
      <c r="B22" s="110">
        <f>НМЦ!E11</f>
        <v>40121629.909999996</v>
      </c>
      <c r="C22" s="109" t="s">
        <v>104</v>
      </c>
    </row>
    <row r="23" spans="1:3" ht="36" customHeight="1" x14ac:dyDescent="0.25">
      <c r="A23" s="591" t="s">
        <v>413</v>
      </c>
      <c r="B23" s="591"/>
      <c r="C23" s="108" t="s">
        <v>109</v>
      </c>
    </row>
  </sheetData>
  <mergeCells count="21">
    <mergeCell ref="A12:C12"/>
    <mergeCell ref="A13:C13"/>
    <mergeCell ref="A23:B23"/>
    <mergeCell ref="A21:C21"/>
    <mergeCell ref="A17:C17"/>
    <mergeCell ref="A15:C15"/>
    <mergeCell ref="A14:C14"/>
    <mergeCell ref="A16:C16"/>
    <mergeCell ref="A18:C18"/>
    <mergeCell ref="A19:C19"/>
    <mergeCell ref="A11:C11"/>
    <mergeCell ref="A6:C6"/>
    <mergeCell ref="A8:C8"/>
    <mergeCell ref="A5:C5"/>
    <mergeCell ref="A1:C1"/>
    <mergeCell ref="A2:C2"/>
    <mergeCell ref="A3:C3"/>
    <mergeCell ref="A4:C4"/>
    <mergeCell ref="A7:C7"/>
    <mergeCell ref="A9:C9"/>
    <mergeCell ref="A10:C10"/>
  </mergeCells>
  <pageMargins left="0.7" right="0.7" top="0.75" bottom="0.75" header="0.3" footer="0.3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Normal="100" workbookViewId="0">
      <selection activeCell="P26" sqref="A1:P26"/>
    </sheetView>
  </sheetViews>
  <sheetFormatPr defaultRowHeight="15" x14ac:dyDescent="0.25"/>
  <cols>
    <col min="7" max="7" width="15.28515625" customWidth="1"/>
  </cols>
  <sheetData>
    <row r="1" spans="1:16" ht="15.75" x14ac:dyDescent="0.25">
      <c r="A1" s="595" t="s">
        <v>136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117"/>
    </row>
    <row r="2" spans="1:16" ht="15.75" x14ac:dyDescent="0.25">
      <c r="A2" s="595" t="s">
        <v>137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117"/>
    </row>
    <row r="3" spans="1:16" ht="15.75" x14ac:dyDescent="0.2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17"/>
    </row>
    <row r="4" spans="1:16" ht="15.75" x14ac:dyDescent="0.25">
      <c r="A4" s="121" t="s">
        <v>138</v>
      </c>
      <c r="B4" s="121"/>
      <c r="C4" s="122" t="str">
        <f>Пояснительная!A3</f>
        <v>Выполнение работ по обследованию (оценке работоспособности и достаточности) инженерной защиты территории ВТРК «Эльбрус»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17"/>
    </row>
    <row r="5" spans="1:16" ht="15.75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17"/>
    </row>
    <row r="6" spans="1:16" ht="15.75" x14ac:dyDescent="0.25">
      <c r="A6" s="596" t="s">
        <v>139</v>
      </c>
      <c r="B6" s="596"/>
      <c r="C6" s="596"/>
      <c r="D6" s="596"/>
      <c r="E6" s="596"/>
      <c r="F6" s="596"/>
      <c r="G6" s="123">
        <f>НМЦ!E11</f>
        <v>40121629.909999996</v>
      </c>
      <c r="H6" s="122"/>
      <c r="I6" s="122"/>
      <c r="J6" s="122"/>
      <c r="K6" s="122"/>
      <c r="L6" s="122"/>
      <c r="M6" s="122"/>
      <c r="N6" s="122"/>
      <c r="O6" s="122"/>
      <c r="P6" s="117"/>
    </row>
    <row r="7" spans="1:16" ht="15.75" customHeight="1" x14ac:dyDescent="0.25">
      <c r="A7" s="597" t="s">
        <v>681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117"/>
    </row>
    <row r="8" spans="1:16" ht="15.75" x14ac:dyDescent="0.25">
      <c r="A8" s="121" t="s">
        <v>140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17"/>
    </row>
    <row r="9" spans="1:16" ht="15.75" x14ac:dyDescent="0.25">
      <c r="A9" s="124" t="s">
        <v>154</v>
      </c>
      <c r="B9" s="124"/>
      <c r="C9" s="124"/>
      <c r="D9" s="124"/>
      <c r="E9" s="124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17"/>
    </row>
    <row r="10" spans="1:16" ht="15.75" x14ac:dyDescent="0.25">
      <c r="A10" s="344" t="s">
        <v>418</v>
      </c>
      <c r="C10" s="125"/>
      <c r="D10" s="125"/>
      <c r="E10" s="125"/>
      <c r="F10" s="215"/>
      <c r="G10" s="121"/>
      <c r="H10" s="121"/>
      <c r="I10" s="121"/>
      <c r="J10" s="121"/>
      <c r="K10" s="121"/>
      <c r="L10" s="121"/>
      <c r="M10" s="121"/>
      <c r="N10" s="121"/>
      <c r="O10" s="121"/>
      <c r="P10" s="117"/>
    </row>
    <row r="11" spans="1:16" ht="15.75" x14ac:dyDescent="0.25">
      <c r="A11" s="344" t="s">
        <v>435</v>
      </c>
      <c r="C11" s="125"/>
      <c r="D11" s="125"/>
      <c r="E11" s="125"/>
      <c r="F11" s="215"/>
      <c r="G11" s="121"/>
      <c r="H11" s="121"/>
      <c r="I11" s="121"/>
      <c r="J11" s="121"/>
      <c r="K11" s="121"/>
      <c r="L11" s="121"/>
      <c r="M11" s="121"/>
      <c r="N11" s="121"/>
      <c r="O11" s="121"/>
      <c r="P11" s="117"/>
    </row>
    <row r="12" spans="1:16" ht="15.75" x14ac:dyDescent="0.25">
      <c r="A12" s="344" t="s">
        <v>419</v>
      </c>
      <c r="C12" s="125"/>
      <c r="D12" s="125"/>
      <c r="E12" s="125"/>
      <c r="F12" s="215"/>
      <c r="G12" s="121"/>
      <c r="H12" s="121"/>
      <c r="I12" s="121"/>
      <c r="J12" s="121"/>
      <c r="K12" s="121"/>
      <c r="L12" s="121"/>
      <c r="M12" s="121"/>
      <c r="N12" s="121"/>
      <c r="O12" s="121"/>
      <c r="P12" s="117"/>
    </row>
    <row r="13" spans="1:16" ht="15.75" x14ac:dyDescent="0.25">
      <c r="A13" s="344" t="s">
        <v>420</v>
      </c>
      <c r="C13" s="125"/>
      <c r="D13" s="125"/>
      <c r="E13" s="125"/>
      <c r="F13" s="215"/>
      <c r="G13" s="121"/>
      <c r="H13" s="121"/>
      <c r="I13" s="121"/>
      <c r="J13" s="121"/>
      <c r="K13" s="121"/>
      <c r="L13" s="121"/>
      <c r="M13" s="121"/>
      <c r="N13" s="121"/>
      <c r="O13" s="121"/>
      <c r="P13" s="117"/>
    </row>
    <row r="14" spans="1:16" ht="15.75" x14ac:dyDescent="0.25">
      <c r="A14" s="124" t="s">
        <v>550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17"/>
    </row>
    <row r="15" spans="1:16" ht="15.75" x14ac:dyDescent="0.25">
      <c r="A15" s="124" t="s">
        <v>141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1"/>
      <c r="M15" s="121"/>
      <c r="N15" s="121"/>
      <c r="O15" s="121"/>
      <c r="P15" s="117"/>
    </row>
    <row r="16" spans="1:16" ht="32.25" customHeight="1" x14ac:dyDescent="0.25">
      <c r="A16" s="599" t="s">
        <v>444</v>
      </c>
      <c r="B16" s="599"/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126"/>
      <c r="P16" s="117"/>
    </row>
    <row r="17" spans="1:16" ht="29.25" customHeight="1" x14ac:dyDescent="0.25">
      <c r="A17" s="598" t="s">
        <v>445</v>
      </c>
      <c r="B17" s="598"/>
      <c r="C17" s="598"/>
      <c r="D17" s="598"/>
      <c r="E17" s="598"/>
      <c r="F17" s="598"/>
      <c r="G17" s="598"/>
      <c r="H17" s="598"/>
      <c r="I17" s="598"/>
      <c r="J17" s="598"/>
      <c r="K17" s="598"/>
      <c r="L17" s="598"/>
      <c r="M17" s="598"/>
      <c r="N17" s="598"/>
      <c r="O17" s="121"/>
      <c r="P17" s="117"/>
    </row>
    <row r="18" spans="1:16" ht="15.6" customHeight="1" x14ac:dyDescent="0.25">
      <c r="A18" s="368" t="str">
        <f>CONCATENATE("- авансирование в размере ",НМЦК!G11*100,"%;")</f>
        <v>- авансирование в размере 50%;</v>
      </c>
      <c r="B18" s="125"/>
      <c r="C18" s="124"/>
      <c r="D18" s="124"/>
      <c r="E18" s="124"/>
      <c r="F18" s="124"/>
      <c r="G18" s="124"/>
      <c r="H18" s="124"/>
      <c r="I18" s="124"/>
      <c r="J18" s="124"/>
      <c r="K18" s="124"/>
      <c r="L18" s="121"/>
      <c r="M18" s="121"/>
      <c r="N18" s="121"/>
      <c r="O18" s="121"/>
      <c r="P18" s="117"/>
    </row>
    <row r="19" spans="1:16" ht="15.75" x14ac:dyDescent="0.25">
      <c r="A19" s="124" t="s">
        <v>142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1"/>
      <c r="M19" s="121"/>
      <c r="N19" s="121"/>
      <c r="O19" s="121"/>
      <c r="P19" s="117"/>
    </row>
    <row r="20" spans="1:16" ht="15.75" x14ac:dyDescent="0.2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1"/>
      <c r="M20" s="121"/>
      <c r="N20" s="121"/>
      <c r="O20" s="121"/>
      <c r="P20" s="117"/>
    </row>
    <row r="21" spans="1:16" ht="15.75" x14ac:dyDescent="0.25">
      <c r="A21" s="124" t="s">
        <v>143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1"/>
      <c r="M21" s="121"/>
      <c r="N21" s="121"/>
      <c r="O21" s="121"/>
      <c r="P21" s="117"/>
    </row>
    <row r="22" spans="1:16" ht="15.75" x14ac:dyDescent="0.25">
      <c r="A22" s="124" t="s">
        <v>144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1"/>
      <c r="M22" s="121"/>
      <c r="N22" s="121"/>
      <c r="O22" s="121"/>
      <c r="P22" s="117"/>
    </row>
    <row r="23" spans="1:16" ht="15.75" x14ac:dyDescent="0.2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1"/>
      <c r="M23" s="121"/>
      <c r="N23" s="121"/>
      <c r="O23" s="121"/>
      <c r="P23" s="117"/>
    </row>
    <row r="24" spans="1:16" ht="15.75" x14ac:dyDescent="0.25">
      <c r="A24" s="121" t="s">
        <v>145</v>
      </c>
      <c r="B24" s="121"/>
      <c r="C24" s="121"/>
      <c r="D24" s="121"/>
      <c r="E24" s="121"/>
      <c r="F24" s="121"/>
      <c r="G24" s="124"/>
      <c r="H24" s="129"/>
      <c r="I24" s="129"/>
      <c r="J24" s="129"/>
      <c r="K24" s="129"/>
      <c r="L24" s="129"/>
      <c r="O24" s="127"/>
      <c r="P24" s="117"/>
    </row>
    <row r="25" spans="1:16" ht="15.75" x14ac:dyDescent="0.25">
      <c r="A25" s="121"/>
      <c r="B25" s="121"/>
      <c r="C25" s="121"/>
      <c r="D25" s="121"/>
      <c r="E25" s="121"/>
      <c r="F25" s="121"/>
      <c r="G25" s="124"/>
      <c r="H25" s="128" t="s">
        <v>146</v>
      </c>
      <c r="I25" s="128"/>
      <c r="J25" s="128"/>
      <c r="K25" s="121"/>
      <c r="L25" s="121"/>
      <c r="O25" s="121"/>
      <c r="P25" s="117"/>
    </row>
  </sheetData>
  <mergeCells count="6">
    <mergeCell ref="A1:O1"/>
    <mergeCell ref="A2:O2"/>
    <mergeCell ref="A6:F6"/>
    <mergeCell ref="A7:O7"/>
    <mergeCell ref="A17:N17"/>
    <mergeCell ref="A16:N16"/>
  </mergeCells>
  <pageMargins left="0.7" right="0.7" top="0.75" bottom="0.75" header="0.3" footer="0.3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view="pageBreakPreview" zoomScaleNormal="100" zoomScaleSheetLayoutView="100" workbookViewId="0">
      <selection activeCell="E14" sqref="A1:E14"/>
    </sheetView>
  </sheetViews>
  <sheetFormatPr defaultRowHeight="15" x14ac:dyDescent="0.25"/>
  <cols>
    <col min="1" max="1" width="5.42578125" customWidth="1"/>
    <col min="2" max="2" width="52.42578125" customWidth="1"/>
    <col min="3" max="3" width="16.140625" customWidth="1"/>
    <col min="4" max="4" width="18" customWidth="1"/>
    <col min="5" max="5" width="16.140625" customWidth="1"/>
    <col min="6" max="6" width="15.42578125" customWidth="1"/>
    <col min="7" max="7" width="11.42578125" bestFit="1" customWidth="1"/>
    <col min="10" max="10" width="11.7109375" bestFit="1" customWidth="1"/>
    <col min="12" max="12" width="12" bestFit="1" customWidth="1"/>
    <col min="13" max="13" width="12.42578125" bestFit="1" customWidth="1"/>
    <col min="16" max="16" width="9.85546875" bestFit="1" customWidth="1"/>
  </cols>
  <sheetData>
    <row r="1" spans="1:19" ht="15.75" x14ac:dyDescent="0.25">
      <c r="A1" s="601" t="s">
        <v>96</v>
      </c>
      <c r="B1" s="601"/>
      <c r="C1" s="601"/>
      <c r="D1" s="601"/>
      <c r="E1" s="601"/>
    </row>
    <row r="2" spans="1:19" ht="24.6" customHeight="1" x14ac:dyDescent="0.25">
      <c r="A2" s="601" t="s">
        <v>114</v>
      </c>
      <c r="B2" s="601"/>
      <c r="C2" s="601"/>
      <c r="D2" s="601"/>
      <c r="E2" s="601"/>
    </row>
    <row r="3" spans="1:19" ht="48" customHeight="1" x14ac:dyDescent="0.25">
      <c r="A3" s="602" t="str">
        <f>Пояснительная!A3</f>
        <v>Выполнение работ по обследованию (оценке работоспособности и достаточности) инженерной защиты территории ВТРК «Эльбрус»</v>
      </c>
      <c r="B3" s="603"/>
      <c r="C3" s="603"/>
      <c r="D3" s="603"/>
      <c r="E3" s="603"/>
    </row>
    <row r="4" spans="1:19" ht="15.75" x14ac:dyDescent="0.25">
      <c r="A4" s="130"/>
      <c r="B4" s="131"/>
      <c r="C4" s="131"/>
      <c r="D4" s="131"/>
      <c r="E4" s="131"/>
    </row>
    <row r="5" spans="1:19" ht="15.75" customHeight="1" x14ac:dyDescent="0.25">
      <c r="A5" s="604" t="s">
        <v>97</v>
      </c>
      <c r="B5" s="604" t="s">
        <v>98</v>
      </c>
      <c r="C5" s="604" t="s">
        <v>562</v>
      </c>
      <c r="D5" s="604"/>
      <c r="E5" s="604"/>
    </row>
    <row r="6" spans="1:19" ht="15.75" customHeight="1" x14ac:dyDescent="0.25">
      <c r="A6" s="604"/>
      <c r="B6" s="604"/>
      <c r="C6" s="604"/>
      <c r="D6" s="604"/>
      <c r="E6" s="604"/>
    </row>
    <row r="7" spans="1:19" ht="15.75" x14ac:dyDescent="0.25">
      <c r="A7" s="604"/>
      <c r="B7" s="604"/>
      <c r="C7" s="132" t="s">
        <v>99</v>
      </c>
      <c r="D7" s="132" t="s">
        <v>115</v>
      </c>
      <c r="E7" s="132" t="s">
        <v>100</v>
      </c>
    </row>
    <row r="8" spans="1:19" ht="11.25" customHeight="1" x14ac:dyDescent="0.25">
      <c r="A8" s="132">
        <v>1</v>
      </c>
      <c r="B8" s="132">
        <v>2</v>
      </c>
      <c r="C8" s="132">
        <v>3</v>
      </c>
      <c r="D8" s="132">
        <v>4</v>
      </c>
      <c r="E8" s="132">
        <v>5</v>
      </c>
      <c r="F8" s="103"/>
      <c r="G8" s="102"/>
    </row>
    <row r="9" spans="1:19" ht="42" customHeight="1" x14ac:dyDescent="0.25">
      <c r="A9" s="133">
        <v>1</v>
      </c>
      <c r="B9" s="134" t="s">
        <v>679</v>
      </c>
      <c r="C9" s="135">
        <f>НМЦК!G13+НМЦК!G14</f>
        <v>25844198.809999999</v>
      </c>
      <c r="D9" s="135">
        <f t="shared" ref="D9:D10" si="0">C9*0.2</f>
        <v>5168839.76</v>
      </c>
      <c r="E9" s="135">
        <f t="shared" ref="E9:E10" si="1">C9+D9</f>
        <v>31013038.57</v>
      </c>
      <c r="G9" s="100"/>
      <c r="H9" s="600"/>
      <c r="I9" s="600"/>
      <c r="J9" s="600"/>
      <c r="K9" s="600"/>
      <c r="L9" s="112"/>
      <c r="M9" s="113"/>
      <c r="N9" s="111"/>
      <c r="O9" s="111"/>
      <c r="P9" s="111"/>
      <c r="Q9" s="111"/>
      <c r="R9" s="111"/>
      <c r="S9" s="111"/>
    </row>
    <row r="10" spans="1:19" ht="44.25" customHeight="1" x14ac:dyDescent="0.25">
      <c r="A10" s="133">
        <v>2</v>
      </c>
      <c r="B10" s="134" t="s">
        <v>11</v>
      </c>
      <c r="C10" s="135">
        <f>НМЦК!G15+НМЦК!G16</f>
        <v>7590492.7800000003</v>
      </c>
      <c r="D10" s="135">
        <f t="shared" si="0"/>
        <v>1518098.56</v>
      </c>
      <c r="E10" s="135">
        <f t="shared" si="1"/>
        <v>9108591.3399999999</v>
      </c>
      <c r="L10" s="111"/>
      <c r="M10" s="111"/>
      <c r="N10" s="111"/>
      <c r="O10" s="111"/>
      <c r="P10" s="111"/>
      <c r="Q10" s="111"/>
      <c r="R10" s="111"/>
      <c r="S10" s="111"/>
    </row>
    <row r="11" spans="1:19" ht="48.75" customHeight="1" x14ac:dyDescent="0.25">
      <c r="A11" s="136"/>
      <c r="B11" s="136" t="s">
        <v>15</v>
      </c>
      <c r="C11" s="137">
        <f>SUM(C9:C10)</f>
        <v>33434691.59</v>
      </c>
      <c r="D11" s="137">
        <f>SUM(D9:D10)</f>
        <v>6686938.3200000003</v>
      </c>
      <c r="E11" s="137">
        <f>SUM(E9:E10)</f>
        <v>40121629.909999996</v>
      </c>
      <c r="J11" s="100"/>
      <c r="L11" s="100"/>
      <c r="M11" s="115"/>
      <c r="P11" s="100"/>
    </row>
    <row r="12" spans="1:19" ht="31.5" x14ac:dyDescent="0.25">
      <c r="A12" s="138"/>
      <c r="B12" s="139" t="s">
        <v>101</v>
      </c>
      <c r="C12" s="140">
        <f>НМЦК!G17-НМЦК!D17</f>
        <v>654537.74</v>
      </c>
      <c r="D12" s="140">
        <f>C12*0.2</f>
        <v>130907.55</v>
      </c>
      <c r="E12" s="140">
        <f>C12+D12</f>
        <v>785445.29</v>
      </c>
      <c r="G12" s="100"/>
      <c r="H12" s="100"/>
    </row>
    <row r="13" spans="1:19" ht="15.75" x14ac:dyDescent="0.25">
      <c r="A13" s="97"/>
      <c r="B13" s="98"/>
      <c r="C13" s="99"/>
      <c r="D13" s="99"/>
      <c r="E13" s="99" t="s">
        <v>76</v>
      </c>
      <c r="F13" s="114"/>
    </row>
    <row r="14" spans="1:19" ht="15.75" x14ac:dyDescent="0.25">
      <c r="A14" s="131"/>
      <c r="B14" s="121" t="s">
        <v>680</v>
      </c>
      <c r="C14" s="142">
        <f>НМЦК!G14+НМЦК!G16</f>
        <v>2498305.81</v>
      </c>
      <c r="D14" s="142">
        <f>C14*0.2</f>
        <v>499661.16</v>
      </c>
      <c r="E14" s="142">
        <f>C14+D14</f>
        <v>2997966.97</v>
      </c>
    </row>
  </sheetData>
  <mergeCells count="7">
    <mergeCell ref="H9:K9"/>
    <mergeCell ref="A1:E1"/>
    <mergeCell ref="A3:E3"/>
    <mergeCell ref="A5:A7"/>
    <mergeCell ref="B5:B7"/>
    <mergeCell ref="A2:E2"/>
    <mergeCell ref="C5:E6"/>
  </mergeCells>
  <pageMargins left="0.7" right="0.7" top="0.75" bottom="0.75" header="0.3" footer="0.3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view="pageBreakPreview" topLeftCell="A13" zoomScale="85" zoomScaleNormal="100" zoomScaleSheetLayoutView="85" workbookViewId="0">
      <selection activeCell="G36" sqref="A1:G36"/>
    </sheetView>
  </sheetViews>
  <sheetFormatPr defaultRowHeight="15" x14ac:dyDescent="0.25"/>
  <cols>
    <col min="1" max="1" width="40" customWidth="1"/>
    <col min="2" max="2" width="25.140625" customWidth="1"/>
    <col min="3" max="3" width="15.28515625" customWidth="1"/>
    <col min="4" max="4" width="25.85546875" customWidth="1"/>
    <col min="5" max="5" width="15.28515625" customWidth="1"/>
    <col min="6" max="6" width="19.7109375" customWidth="1"/>
    <col min="7" max="7" width="26.7109375" customWidth="1"/>
    <col min="8" max="8" width="10.28515625" bestFit="1" customWidth="1"/>
  </cols>
  <sheetData>
    <row r="1" spans="1:7" ht="37.5" customHeight="1" x14ac:dyDescent="0.25">
      <c r="A1" s="606" t="s">
        <v>123</v>
      </c>
      <c r="B1" s="606"/>
      <c r="C1" s="606"/>
      <c r="D1" s="606"/>
      <c r="E1" s="606"/>
      <c r="F1" s="606"/>
      <c r="G1" s="606"/>
    </row>
    <row r="2" spans="1:7" ht="49.5" customHeight="1" x14ac:dyDescent="0.25">
      <c r="A2" s="143" t="s">
        <v>124</v>
      </c>
      <c r="B2" s="607" t="str">
        <f>Пояснительная!A3</f>
        <v>Выполнение работ по обследованию (оценке работоспособности и достаточности) инженерной защиты территории ВТРК «Эльбрус»</v>
      </c>
      <c r="C2" s="608"/>
      <c r="D2" s="608"/>
      <c r="E2" s="608"/>
      <c r="F2" s="608"/>
      <c r="G2" s="608"/>
    </row>
    <row r="3" spans="1:7" ht="27" customHeight="1" x14ac:dyDescent="0.25">
      <c r="A3" s="143" t="s">
        <v>125</v>
      </c>
      <c r="B3" s="609" t="s">
        <v>151</v>
      </c>
      <c r="C3" s="609"/>
      <c r="D3" s="609"/>
      <c r="E3" s="609"/>
      <c r="F3" s="609"/>
      <c r="G3" s="609"/>
    </row>
    <row r="4" spans="1:7" ht="15.75" x14ac:dyDescent="0.25">
      <c r="A4" s="131"/>
      <c r="B4" s="131"/>
      <c r="C4" s="131"/>
      <c r="D4" s="131"/>
      <c r="E4" s="131"/>
      <c r="F4" s="131"/>
      <c r="G4" s="131"/>
    </row>
    <row r="5" spans="1:7" ht="15.75" x14ac:dyDescent="0.25">
      <c r="A5" s="144" t="s">
        <v>126</v>
      </c>
      <c r="B5" s="131"/>
      <c r="C5" s="131"/>
      <c r="D5" s="131"/>
      <c r="E5" s="131"/>
      <c r="F5" s="131"/>
      <c r="G5" s="131"/>
    </row>
    <row r="6" spans="1:7" ht="15.75" x14ac:dyDescent="0.25">
      <c r="A6" s="605"/>
      <c r="B6" s="605"/>
      <c r="C6" s="605"/>
      <c r="D6" s="605"/>
      <c r="E6" s="605"/>
      <c r="F6" s="605"/>
      <c r="G6" s="605"/>
    </row>
    <row r="7" spans="1:7" ht="15.75" x14ac:dyDescent="0.25">
      <c r="A7" s="512" t="s">
        <v>549</v>
      </c>
      <c r="B7" s="141"/>
      <c r="C7" s="141"/>
      <c r="D7" s="131"/>
      <c r="E7" s="131"/>
      <c r="F7" s="131"/>
      <c r="G7" s="131"/>
    </row>
    <row r="8" spans="1:7" ht="15.75" x14ac:dyDescent="0.25">
      <c r="A8" s="144" t="s">
        <v>147</v>
      </c>
      <c r="B8" s="144"/>
      <c r="C8" s="144"/>
      <c r="D8" s="144"/>
      <c r="E8" s="144"/>
      <c r="F8" s="144"/>
      <c r="G8" s="144"/>
    </row>
    <row r="9" spans="1:7" ht="15.75" x14ac:dyDescent="0.25">
      <c r="A9" s="131"/>
      <c r="B9" s="131"/>
      <c r="C9" s="131"/>
      <c r="D9" s="131"/>
      <c r="E9" s="131"/>
      <c r="F9" s="131"/>
      <c r="G9" s="145" t="s">
        <v>88</v>
      </c>
    </row>
    <row r="10" spans="1:7" ht="115.5" customHeight="1" x14ac:dyDescent="0.25">
      <c r="A10" s="611" t="s">
        <v>17</v>
      </c>
      <c r="B10" s="613" t="s">
        <v>442</v>
      </c>
      <c r="C10" s="613" t="s">
        <v>127</v>
      </c>
      <c r="D10" s="613" t="s">
        <v>443</v>
      </c>
      <c r="E10" s="613" t="s">
        <v>128</v>
      </c>
      <c r="F10" s="613" t="s">
        <v>129</v>
      </c>
      <c r="G10" s="342" t="s">
        <v>417</v>
      </c>
    </row>
    <row r="11" spans="1:7" ht="21.75" customHeight="1" x14ac:dyDescent="0.25">
      <c r="A11" s="612"/>
      <c r="B11" s="614"/>
      <c r="C11" s="614"/>
      <c r="D11" s="614"/>
      <c r="E11" s="614"/>
      <c r="F11" s="614"/>
      <c r="G11" s="343">
        <v>0.5</v>
      </c>
    </row>
    <row r="12" spans="1:7" ht="15.75" x14ac:dyDescent="0.25">
      <c r="A12" s="210">
        <v>1</v>
      </c>
      <c r="B12" s="341">
        <v>2</v>
      </c>
      <c r="C12" s="210">
        <v>3</v>
      </c>
      <c r="D12" s="210">
        <v>4</v>
      </c>
      <c r="E12" s="210">
        <v>5</v>
      </c>
      <c r="F12" s="210">
        <v>6</v>
      </c>
      <c r="G12" s="211">
        <v>7</v>
      </c>
    </row>
    <row r="13" spans="1:7" ht="15.75" x14ac:dyDescent="0.25">
      <c r="A13" s="147" t="s">
        <v>675</v>
      </c>
      <c r="B13" s="152">
        <f>'Cводная смета ПИР '!E24</f>
        <v>23034779.23</v>
      </c>
      <c r="C13" s="149">
        <v>1</v>
      </c>
      <c r="D13" s="152">
        <f>B13*C13</f>
        <v>23034779.23</v>
      </c>
      <c r="E13" s="561">
        <f>$F$35</f>
        <v>1.0399350000000001</v>
      </c>
      <c r="F13" s="152">
        <f>D13*E13</f>
        <v>23954673.140000001</v>
      </c>
      <c r="G13" s="212">
        <f>D13+(F13-D13)*(1-$G$11)</f>
        <v>23494726.190000001</v>
      </c>
    </row>
    <row r="14" spans="1:7" ht="47.25" x14ac:dyDescent="0.25">
      <c r="A14" s="147" t="s">
        <v>676</v>
      </c>
      <c r="B14" s="152">
        <f>B13*10%</f>
        <v>2303477.92</v>
      </c>
      <c r="C14" s="151">
        <v>1</v>
      </c>
      <c r="D14" s="152">
        <f>B14*C14</f>
        <v>2303477.92</v>
      </c>
      <c r="E14" s="561">
        <f>$F$35</f>
        <v>1.0399350000000001</v>
      </c>
      <c r="F14" s="152">
        <f>D14*E14</f>
        <v>2395467.31</v>
      </c>
      <c r="G14" s="212">
        <f>D14+(F14-D14)*(1-$G$11)</f>
        <v>2349472.62</v>
      </c>
    </row>
    <row r="15" spans="1:7" ht="15.75" x14ac:dyDescent="0.25">
      <c r="A15" s="147" t="s">
        <v>11</v>
      </c>
      <c r="B15" s="354">
        <f>'Cводная смета ПИР '!F24</f>
        <v>7295977.1600000001</v>
      </c>
      <c r="C15" s="149">
        <v>1</v>
      </c>
      <c r="D15" s="152">
        <f>B15*C15</f>
        <v>7295977.1600000001</v>
      </c>
      <c r="E15" s="561">
        <f>$F$35</f>
        <v>1.0399350000000001</v>
      </c>
      <c r="F15" s="152">
        <f>D15*E15</f>
        <v>7587342.0099999998</v>
      </c>
      <c r="G15" s="212">
        <f>D15+(F15-D15)*(1-$G$11)</f>
        <v>7441659.5899999999</v>
      </c>
    </row>
    <row r="16" spans="1:7" ht="57" customHeight="1" x14ac:dyDescent="0.25">
      <c r="A16" s="147" t="s">
        <v>677</v>
      </c>
      <c r="B16" s="152">
        <f>B15*2%</f>
        <v>145919.54</v>
      </c>
      <c r="C16" s="149">
        <v>1</v>
      </c>
      <c r="D16" s="152">
        <f>D15*0.02</f>
        <v>145919.54</v>
      </c>
      <c r="E16" s="561">
        <f>$F$35</f>
        <v>1.0399350000000001</v>
      </c>
      <c r="F16" s="152">
        <f>D16*E16</f>
        <v>151746.84</v>
      </c>
      <c r="G16" s="212">
        <f>D16+(F16-D16)*(1-$G$11)</f>
        <v>148833.19</v>
      </c>
    </row>
    <row r="17" spans="1:9" ht="15.75" x14ac:dyDescent="0.25">
      <c r="A17" s="150" t="s">
        <v>130</v>
      </c>
      <c r="B17" s="152">
        <f>SUM(B13:B16)</f>
        <v>32780153.850000001</v>
      </c>
      <c r="C17" s="149"/>
      <c r="D17" s="152">
        <f>SUM(D13:D16)</f>
        <v>32780153.850000001</v>
      </c>
      <c r="E17" s="148"/>
      <c r="F17" s="152">
        <f>SUM(F13:F16)</f>
        <v>34089229.299999997</v>
      </c>
      <c r="G17" s="152">
        <f>SUM(G13:G16)</f>
        <v>33434691.59</v>
      </c>
    </row>
    <row r="18" spans="1:9" ht="15.75" x14ac:dyDescent="0.25">
      <c r="A18" s="150" t="s">
        <v>131</v>
      </c>
      <c r="B18" s="152">
        <f>B17*20%</f>
        <v>6556030.7699999996</v>
      </c>
      <c r="C18" s="149"/>
      <c r="D18" s="152">
        <f>D17*0.2</f>
        <v>6556030.7699999996</v>
      </c>
      <c r="E18" s="152"/>
      <c r="F18" s="152">
        <f>F17*0.2</f>
        <v>6817845.8600000003</v>
      </c>
      <c r="G18" s="153">
        <f>G17*0.2</f>
        <v>6686938.3200000003</v>
      </c>
    </row>
    <row r="19" spans="1:9" ht="15.75" x14ac:dyDescent="0.25">
      <c r="A19" s="150" t="s">
        <v>132</v>
      </c>
      <c r="B19" s="152">
        <f>B17+B18</f>
        <v>39336184.619999997</v>
      </c>
      <c r="C19" s="149"/>
      <c r="D19" s="152">
        <f>D17+D18</f>
        <v>39336184.619999997</v>
      </c>
      <c r="E19" s="152"/>
      <c r="F19" s="152">
        <f>F17+F18</f>
        <v>40907075.159999996</v>
      </c>
      <c r="G19" s="153">
        <f>G17+G18</f>
        <v>40121629.909999996</v>
      </c>
    </row>
    <row r="20" spans="1:9" ht="15.75" x14ac:dyDescent="0.25">
      <c r="A20" s="154"/>
      <c r="B20" s="155"/>
      <c r="C20" s="155"/>
      <c r="D20" s="155"/>
      <c r="E20" s="155"/>
      <c r="F20" s="155"/>
      <c r="G20" s="131"/>
    </row>
    <row r="21" spans="1:9" ht="36" customHeight="1" x14ac:dyDescent="0.25">
      <c r="A21" s="610" t="s">
        <v>148</v>
      </c>
      <c r="B21" s="610"/>
      <c r="C21" s="214">
        <v>1</v>
      </c>
      <c r="D21" s="144"/>
      <c r="E21" s="144"/>
      <c r="F21" s="144"/>
      <c r="G21" s="141"/>
    </row>
    <row r="22" spans="1:9" ht="15.75" x14ac:dyDescent="0.25">
      <c r="A22" s="201" t="s">
        <v>133</v>
      </c>
      <c r="B22" s="201"/>
      <c r="C22" s="214"/>
      <c r="D22" s="144"/>
      <c r="E22" s="144"/>
      <c r="F22" s="144"/>
      <c r="G22" s="141"/>
    </row>
    <row r="23" spans="1:9" ht="23.45" customHeight="1" x14ac:dyDescent="0.25">
      <c r="A23" s="605" t="s">
        <v>661</v>
      </c>
      <c r="B23" s="605"/>
      <c r="C23" s="605"/>
      <c r="D23" s="605"/>
      <c r="E23" s="605"/>
      <c r="F23" s="605"/>
      <c r="G23" s="141"/>
    </row>
    <row r="24" spans="1:9" ht="23.45" customHeight="1" x14ac:dyDescent="0.25">
      <c r="A24" s="213"/>
      <c r="B24" s="213"/>
      <c r="C24" s="213"/>
      <c r="D24" s="213"/>
      <c r="E24" s="213"/>
      <c r="F24" s="213"/>
      <c r="G24" s="141"/>
    </row>
    <row r="25" spans="1:9" ht="15.75" x14ac:dyDescent="0.25">
      <c r="A25" s="615" t="s">
        <v>678</v>
      </c>
      <c r="B25" s="615"/>
      <c r="C25" s="615"/>
      <c r="D25" s="615"/>
      <c r="E25" s="141"/>
      <c r="F25" s="141"/>
      <c r="G25" s="141"/>
    </row>
    <row r="26" spans="1:9" ht="15.75" x14ac:dyDescent="0.25">
      <c r="A26" s="518"/>
      <c r="B26" s="518"/>
      <c r="C26" s="518"/>
      <c r="D26" s="518"/>
      <c r="E26" s="141"/>
      <c r="F26" s="141"/>
      <c r="G26" s="141"/>
    </row>
    <row r="27" spans="1:9" x14ac:dyDescent="0.25">
      <c r="A27" s="616" t="s">
        <v>665</v>
      </c>
      <c r="B27" s="616"/>
      <c r="C27" s="616"/>
      <c r="D27" s="616"/>
      <c r="E27" s="616"/>
      <c r="F27" s="513">
        <v>44835</v>
      </c>
      <c r="H27" s="515">
        <v>44926</v>
      </c>
      <c r="I27" t="s">
        <v>666</v>
      </c>
    </row>
    <row r="28" spans="1:9" ht="15.75" x14ac:dyDescent="0.25">
      <c r="A28" s="617" t="s">
        <v>437</v>
      </c>
      <c r="B28" s="618"/>
      <c r="C28" s="618"/>
      <c r="D28" s="618"/>
      <c r="E28" s="619"/>
      <c r="F28" s="514">
        <f>ROUND((F30-F29)/30.5,1)</f>
        <v>3.6</v>
      </c>
    </row>
    <row r="29" spans="1:9" ht="15.75" x14ac:dyDescent="0.25">
      <c r="A29" s="617" t="s">
        <v>134</v>
      </c>
      <c r="B29" s="618"/>
      <c r="C29" s="618"/>
      <c r="D29" s="618"/>
      <c r="E29" s="619"/>
      <c r="F29" s="513">
        <v>45061</v>
      </c>
      <c r="H29" s="562">
        <v>44927</v>
      </c>
      <c r="I29" t="s">
        <v>667</v>
      </c>
    </row>
    <row r="30" spans="1:9" ht="15.75" x14ac:dyDescent="0.25">
      <c r="A30" s="617" t="s">
        <v>135</v>
      </c>
      <c r="B30" s="618"/>
      <c r="C30" s="618"/>
      <c r="D30" s="618"/>
      <c r="E30" s="619"/>
      <c r="F30" s="513">
        <v>45170</v>
      </c>
      <c r="G30" s="515"/>
    </row>
    <row r="31" spans="1:9" ht="35.25" customHeight="1" x14ac:dyDescent="0.25">
      <c r="A31" s="620" t="s">
        <v>438</v>
      </c>
      <c r="B31" s="621"/>
      <c r="C31" s="621"/>
      <c r="D31" s="621"/>
      <c r="E31" s="622"/>
      <c r="F31" s="516">
        <v>1.0509999999999999</v>
      </c>
    </row>
    <row r="32" spans="1:9" ht="15.75" x14ac:dyDescent="0.25">
      <c r="A32" s="623" t="s">
        <v>439</v>
      </c>
      <c r="B32" s="623"/>
      <c r="C32" s="623"/>
      <c r="D32" s="362">
        <f>F31</f>
        <v>1.0509999999999999</v>
      </c>
      <c r="E32" s="363" t="s">
        <v>440</v>
      </c>
      <c r="F32" s="517">
        <f>F31^(1/12)</f>
        <v>1.0041538000000001</v>
      </c>
    </row>
    <row r="33" spans="1:6" ht="33" customHeight="1" x14ac:dyDescent="0.25">
      <c r="A33" s="624" t="s">
        <v>668</v>
      </c>
      <c r="B33" s="624"/>
      <c r="C33" s="624"/>
      <c r="D33" s="624"/>
      <c r="E33" s="624"/>
      <c r="F33" s="563">
        <v>1.0489999999999999</v>
      </c>
    </row>
    <row r="34" spans="1:6" ht="15.75" x14ac:dyDescent="0.25">
      <c r="A34" s="623" t="s">
        <v>669</v>
      </c>
      <c r="B34" s="623"/>
      <c r="C34" s="623"/>
      <c r="D34" s="362">
        <f>F33</f>
        <v>1.0489999999999999</v>
      </c>
      <c r="E34" s="363" t="s">
        <v>440</v>
      </c>
      <c r="F34" s="517">
        <f>F33^(1/12)</f>
        <v>1.0039944000000001</v>
      </c>
    </row>
    <row r="35" spans="1:6" ht="34.5" customHeight="1" x14ac:dyDescent="0.25">
      <c r="A35" s="625" t="s">
        <v>441</v>
      </c>
      <c r="B35" s="626"/>
      <c r="C35" s="627" t="str">
        <f>CONCATENATE(F32,"^",ROUND((H27-F27)/30.5,1),"*",F34,"^",ROUND((F29-H29)/30.5,1),"*","(",F34,"+",F34,"^",ROUND((F30-F29)/30.5,1),")/2")</f>
        <v>1,0041538^3*1,0039944^4,4*(1,0039944+1,0039944^3,6)/2</v>
      </c>
      <c r="D35" s="628"/>
      <c r="E35" s="629"/>
      <c r="F35" s="560">
        <f>F32^ROUND((H27-F27)/30.5,1)*F34^ROUND((F29-H29)/30.5,1)*(F34+F34^ROUND((F30-F29)/30.5,1))/2</f>
        <v>1.0399350000000001</v>
      </c>
    </row>
  </sheetData>
  <mergeCells count="23">
    <mergeCell ref="A31:E31"/>
    <mergeCell ref="A32:C32"/>
    <mergeCell ref="A33:E33"/>
    <mergeCell ref="A34:C34"/>
    <mergeCell ref="A35:B35"/>
    <mergeCell ref="C35:E35"/>
    <mergeCell ref="A25:D25"/>
    <mergeCell ref="A27:E27"/>
    <mergeCell ref="A28:E28"/>
    <mergeCell ref="A29:E29"/>
    <mergeCell ref="A30:E30"/>
    <mergeCell ref="A23:F23"/>
    <mergeCell ref="A1:G1"/>
    <mergeCell ref="B2:G2"/>
    <mergeCell ref="B3:G3"/>
    <mergeCell ref="A6:G6"/>
    <mergeCell ref="A21:B21"/>
    <mergeCell ref="A10:A11"/>
    <mergeCell ref="B10:B11"/>
    <mergeCell ref="C10:C11"/>
    <mergeCell ref="D10:D11"/>
    <mergeCell ref="E10:E11"/>
    <mergeCell ref="F10:F11"/>
  </mergeCells>
  <pageMargins left="0.25" right="0.25" top="0.75" bottom="0.75" header="0.3" footer="0.3"/>
  <pageSetup paperSize="9" scale="5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opLeftCell="A4" zoomScale="90" zoomScaleNormal="90" zoomScaleSheetLayoutView="85" workbookViewId="0">
      <selection activeCell="G24" sqref="A1:G24"/>
    </sheetView>
  </sheetViews>
  <sheetFormatPr defaultColWidth="8.7109375" defaultRowHeight="12.75" x14ac:dyDescent="0.2"/>
  <cols>
    <col min="1" max="1" width="6.42578125" style="1" customWidth="1"/>
    <col min="2" max="2" width="46.5703125" style="1" customWidth="1"/>
    <col min="3" max="3" width="20.42578125" style="1" customWidth="1"/>
    <col min="4" max="4" width="29.85546875" style="1" customWidth="1"/>
    <col min="5" max="5" width="22.7109375" style="1" customWidth="1"/>
    <col min="6" max="6" width="22.42578125" style="1" customWidth="1"/>
    <col min="7" max="7" width="23" style="1" customWidth="1"/>
    <col min="8" max="8" width="51.28515625" style="1" hidden="1" customWidth="1"/>
    <col min="9" max="9" width="29.140625" style="1" hidden="1" customWidth="1"/>
    <col min="10" max="10" width="11.140625" style="1" customWidth="1"/>
    <col min="11" max="11" width="11.5703125" style="1" customWidth="1"/>
    <col min="12" max="12" width="14" style="1" customWidth="1"/>
    <col min="13" max="15" width="8.7109375" style="1"/>
    <col min="16" max="16" width="40" style="1" customWidth="1"/>
    <col min="17" max="225" width="8.7109375" style="1"/>
    <col min="226" max="226" width="6.42578125" style="1" customWidth="1"/>
    <col min="227" max="227" width="22.28515625" style="1" customWidth="1"/>
    <col min="228" max="228" width="11.5703125" style="1" customWidth="1"/>
    <col min="229" max="229" width="11.85546875" style="1" customWidth="1"/>
    <col min="230" max="230" width="16.5703125" style="1" customWidth="1"/>
    <col min="231" max="231" width="15.5703125" style="1" customWidth="1"/>
    <col min="232" max="232" width="18.28515625" style="1" customWidth="1"/>
    <col min="233" max="233" width="0" style="1" hidden="1" customWidth="1"/>
    <col min="234" max="234" width="4.140625" style="1" customWidth="1"/>
    <col min="235" max="235" width="1.7109375" style="1" customWidth="1"/>
    <col min="236" max="236" width="3.42578125" style="1" customWidth="1"/>
    <col min="237" max="239" width="1.7109375" style="1" customWidth="1"/>
    <col min="240" max="240" width="3" style="1" bestFit="1" customWidth="1"/>
    <col min="241" max="481" width="8.7109375" style="1"/>
    <col min="482" max="482" width="6.42578125" style="1" customWidth="1"/>
    <col min="483" max="483" width="22.28515625" style="1" customWidth="1"/>
    <col min="484" max="484" width="11.5703125" style="1" customWidth="1"/>
    <col min="485" max="485" width="11.85546875" style="1" customWidth="1"/>
    <col min="486" max="486" width="16.5703125" style="1" customWidth="1"/>
    <col min="487" max="487" width="15.5703125" style="1" customWidth="1"/>
    <col min="488" max="488" width="18.28515625" style="1" customWidth="1"/>
    <col min="489" max="489" width="0" style="1" hidden="1" customWidth="1"/>
    <col min="490" max="490" width="4.140625" style="1" customWidth="1"/>
    <col min="491" max="491" width="1.7109375" style="1" customWidth="1"/>
    <col min="492" max="492" width="3.42578125" style="1" customWidth="1"/>
    <col min="493" max="495" width="1.7109375" style="1" customWidth="1"/>
    <col min="496" max="496" width="3" style="1" bestFit="1" customWidth="1"/>
    <col min="497" max="737" width="8.7109375" style="1"/>
    <col min="738" max="738" width="6.42578125" style="1" customWidth="1"/>
    <col min="739" max="739" width="22.28515625" style="1" customWidth="1"/>
    <col min="740" max="740" width="11.5703125" style="1" customWidth="1"/>
    <col min="741" max="741" width="11.85546875" style="1" customWidth="1"/>
    <col min="742" max="742" width="16.5703125" style="1" customWidth="1"/>
    <col min="743" max="743" width="15.5703125" style="1" customWidth="1"/>
    <col min="744" max="744" width="18.28515625" style="1" customWidth="1"/>
    <col min="745" max="745" width="0" style="1" hidden="1" customWidth="1"/>
    <col min="746" max="746" width="4.140625" style="1" customWidth="1"/>
    <col min="747" max="747" width="1.7109375" style="1" customWidth="1"/>
    <col min="748" max="748" width="3.42578125" style="1" customWidth="1"/>
    <col min="749" max="751" width="1.7109375" style="1" customWidth="1"/>
    <col min="752" max="752" width="3" style="1" bestFit="1" customWidth="1"/>
    <col min="753" max="993" width="8.7109375" style="1"/>
    <col min="994" max="994" width="6.42578125" style="1" customWidth="1"/>
    <col min="995" max="995" width="22.28515625" style="1" customWidth="1"/>
    <col min="996" max="996" width="11.5703125" style="1" customWidth="1"/>
    <col min="997" max="997" width="11.85546875" style="1" customWidth="1"/>
    <col min="998" max="998" width="16.5703125" style="1" customWidth="1"/>
    <col min="999" max="999" width="15.5703125" style="1" customWidth="1"/>
    <col min="1000" max="1000" width="18.28515625" style="1" customWidth="1"/>
    <col min="1001" max="1001" width="0" style="1" hidden="1" customWidth="1"/>
    <col min="1002" max="1002" width="4.140625" style="1" customWidth="1"/>
    <col min="1003" max="1003" width="1.7109375" style="1" customWidth="1"/>
    <col min="1004" max="1004" width="3.42578125" style="1" customWidth="1"/>
    <col min="1005" max="1007" width="1.7109375" style="1" customWidth="1"/>
    <col min="1008" max="1008" width="3" style="1" bestFit="1" customWidth="1"/>
    <col min="1009" max="1249" width="8.7109375" style="1"/>
    <col min="1250" max="1250" width="6.42578125" style="1" customWidth="1"/>
    <col min="1251" max="1251" width="22.28515625" style="1" customWidth="1"/>
    <col min="1252" max="1252" width="11.5703125" style="1" customWidth="1"/>
    <col min="1253" max="1253" width="11.85546875" style="1" customWidth="1"/>
    <col min="1254" max="1254" width="16.5703125" style="1" customWidth="1"/>
    <col min="1255" max="1255" width="15.5703125" style="1" customWidth="1"/>
    <col min="1256" max="1256" width="18.28515625" style="1" customWidth="1"/>
    <col min="1257" max="1257" width="0" style="1" hidden="1" customWidth="1"/>
    <col min="1258" max="1258" width="4.140625" style="1" customWidth="1"/>
    <col min="1259" max="1259" width="1.7109375" style="1" customWidth="1"/>
    <col min="1260" max="1260" width="3.42578125" style="1" customWidth="1"/>
    <col min="1261" max="1263" width="1.7109375" style="1" customWidth="1"/>
    <col min="1264" max="1264" width="3" style="1" bestFit="1" customWidth="1"/>
    <col min="1265" max="1505" width="8.7109375" style="1"/>
    <col min="1506" max="1506" width="6.42578125" style="1" customWidth="1"/>
    <col min="1507" max="1507" width="22.28515625" style="1" customWidth="1"/>
    <col min="1508" max="1508" width="11.5703125" style="1" customWidth="1"/>
    <col min="1509" max="1509" width="11.85546875" style="1" customWidth="1"/>
    <col min="1510" max="1510" width="16.5703125" style="1" customWidth="1"/>
    <col min="1511" max="1511" width="15.5703125" style="1" customWidth="1"/>
    <col min="1512" max="1512" width="18.28515625" style="1" customWidth="1"/>
    <col min="1513" max="1513" width="0" style="1" hidden="1" customWidth="1"/>
    <col min="1514" max="1514" width="4.140625" style="1" customWidth="1"/>
    <col min="1515" max="1515" width="1.7109375" style="1" customWidth="1"/>
    <col min="1516" max="1516" width="3.42578125" style="1" customWidth="1"/>
    <col min="1517" max="1519" width="1.7109375" style="1" customWidth="1"/>
    <col min="1520" max="1520" width="3" style="1" bestFit="1" customWidth="1"/>
    <col min="1521" max="1761" width="8.7109375" style="1"/>
    <col min="1762" max="1762" width="6.42578125" style="1" customWidth="1"/>
    <col min="1763" max="1763" width="22.28515625" style="1" customWidth="1"/>
    <col min="1764" max="1764" width="11.5703125" style="1" customWidth="1"/>
    <col min="1765" max="1765" width="11.85546875" style="1" customWidth="1"/>
    <col min="1766" max="1766" width="16.5703125" style="1" customWidth="1"/>
    <col min="1767" max="1767" width="15.5703125" style="1" customWidth="1"/>
    <col min="1768" max="1768" width="18.28515625" style="1" customWidth="1"/>
    <col min="1769" max="1769" width="0" style="1" hidden="1" customWidth="1"/>
    <col min="1770" max="1770" width="4.140625" style="1" customWidth="1"/>
    <col min="1771" max="1771" width="1.7109375" style="1" customWidth="1"/>
    <col min="1772" max="1772" width="3.42578125" style="1" customWidth="1"/>
    <col min="1773" max="1775" width="1.7109375" style="1" customWidth="1"/>
    <col min="1776" max="1776" width="3" style="1" bestFit="1" customWidth="1"/>
    <col min="1777" max="2017" width="8.7109375" style="1"/>
    <col min="2018" max="2018" width="6.42578125" style="1" customWidth="1"/>
    <col min="2019" max="2019" width="22.28515625" style="1" customWidth="1"/>
    <col min="2020" max="2020" width="11.5703125" style="1" customWidth="1"/>
    <col min="2021" max="2021" width="11.85546875" style="1" customWidth="1"/>
    <col min="2022" max="2022" width="16.5703125" style="1" customWidth="1"/>
    <col min="2023" max="2023" width="15.5703125" style="1" customWidth="1"/>
    <col min="2024" max="2024" width="18.28515625" style="1" customWidth="1"/>
    <col min="2025" max="2025" width="0" style="1" hidden="1" customWidth="1"/>
    <col min="2026" max="2026" width="4.140625" style="1" customWidth="1"/>
    <col min="2027" max="2027" width="1.7109375" style="1" customWidth="1"/>
    <col min="2028" max="2028" width="3.42578125" style="1" customWidth="1"/>
    <col min="2029" max="2031" width="1.7109375" style="1" customWidth="1"/>
    <col min="2032" max="2032" width="3" style="1" bestFit="1" customWidth="1"/>
    <col min="2033" max="2273" width="8.7109375" style="1"/>
    <col min="2274" max="2274" width="6.42578125" style="1" customWidth="1"/>
    <col min="2275" max="2275" width="22.28515625" style="1" customWidth="1"/>
    <col min="2276" max="2276" width="11.5703125" style="1" customWidth="1"/>
    <col min="2277" max="2277" width="11.85546875" style="1" customWidth="1"/>
    <col min="2278" max="2278" width="16.5703125" style="1" customWidth="1"/>
    <col min="2279" max="2279" width="15.5703125" style="1" customWidth="1"/>
    <col min="2280" max="2280" width="18.28515625" style="1" customWidth="1"/>
    <col min="2281" max="2281" width="0" style="1" hidden="1" customWidth="1"/>
    <col min="2282" max="2282" width="4.140625" style="1" customWidth="1"/>
    <col min="2283" max="2283" width="1.7109375" style="1" customWidth="1"/>
    <col min="2284" max="2284" width="3.42578125" style="1" customWidth="1"/>
    <col min="2285" max="2287" width="1.7109375" style="1" customWidth="1"/>
    <col min="2288" max="2288" width="3" style="1" bestFit="1" customWidth="1"/>
    <col min="2289" max="2529" width="8.7109375" style="1"/>
    <col min="2530" max="2530" width="6.42578125" style="1" customWidth="1"/>
    <col min="2531" max="2531" width="22.28515625" style="1" customWidth="1"/>
    <col min="2532" max="2532" width="11.5703125" style="1" customWidth="1"/>
    <col min="2533" max="2533" width="11.85546875" style="1" customWidth="1"/>
    <col min="2534" max="2534" width="16.5703125" style="1" customWidth="1"/>
    <col min="2535" max="2535" width="15.5703125" style="1" customWidth="1"/>
    <col min="2536" max="2536" width="18.28515625" style="1" customWidth="1"/>
    <col min="2537" max="2537" width="0" style="1" hidden="1" customWidth="1"/>
    <col min="2538" max="2538" width="4.140625" style="1" customWidth="1"/>
    <col min="2539" max="2539" width="1.7109375" style="1" customWidth="1"/>
    <col min="2540" max="2540" width="3.42578125" style="1" customWidth="1"/>
    <col min="2541" max="2543" width="1.7109375" style="1" customWidth="1"/>
    <col min="2544" max="2544" width="3" style="1" bestFit="1" customWidth="1"/>
    <col min="2545" max="2785" width="8.7109375" style="1"/>
    <col min="2786" max="2786" width="6.42578125" style="1" customWidth="1"/>
    <col min="2787" max="2787" width="22.28515625" style="1" customWidth="1"/>
    <col min="2788" max="2788" width="11.5703125" style="1" customWidth="1"/>
    <col min="2789" max="2789" width="11.85546875" style="1" customWidth="1"/>
    <col min="2790" max="2790" width="16.5703125" style="1" customWidth="1"/>
    <col min="2791" max="2791" width="15.5703125" style="1" customWidth="1"/>
    <col min="2792" max="2792" width="18.28515625" style="1" customWidth="1"/>
    <col min="2793" max="2793" width="0" style="1" hidden="1" customWidth="1"/>
    <col min="2794" max="2794" width="4.140625" style="1" customWidth="1"/>
    <col min="2795" max="2795" width="1.7109375" style="1" customWidth="1"/>
    <col min="2796" max="2796" width="3.42578125" style="1" customWidth="1"/>
    <col min="2797" max="2799" width="1.7109375" style="1" customWidth="1"/>
    <col min="2800" max="2800" width="3" style="1" bestFit="1" customWidth="1"/>
    <col min="2801" max="3041" width="8.7109375" style="1"/>
    <col min="3042" max="3042" width="6.42578125" style="1" customWidth="1"/>
    <col min="3043" max="3043" width="22.28515625" style="1" customWidth="1"/>
    <col min="3044" max="3044" width="11.5703125" style="1" customWidth="1"/>
    <col min="3045" max="3045" width="11.85546875" style="1" customWidth="1"/>
    <col min="3046" max="3046" width="16.5703125" style="1" customWidth="1"/>
    <col min="3047" max="3047" width="15.5703125" style="1" customWidth="1"/>
    <col min="3048" max="3048" width="18.28515625" style="1" customWidth="1"/>
    <col min="3049" max="3049" width="0" style="1" hidden="1" customWidth="1"/>
    <col min="3050" max="3050" width="4.140625" style="1" customWidth="1"/>
    <col min="3051" max="3051" width="1.7109375" style="1" customWidth="1"/>
    <col min="3052" max="3052" width="3.42578125" style="1" customWidth="1"/>
    <col min="3053" max="3055" width="1.7109375" style="1" customWidth="1"/>
    <col min="3056" max="3056" width="3" style="1" bestFit="1" customWidth="1"/>
    <col min="3057" max="3297" width="8.7109375" style="1"/>
    <col min="3298" max="3298" width="6.42578125" style="1" customWidth="1"/>
    <col min="3299" max="3299" width="22.28515625" style="1" customWidth="1"/>
    <col min="3300" max="3300" width="11.5703125" style="1" customWidth="1"/>
    <col min="3301" max="3301" width="11.85546875" style="1" customWidth="1"/>
    <col min="3302" max="3302" width="16.5703125" style="1" customWidth="1"/>
    <col min="3303" max="3303" width="15.5703125" style="1" customWidth="1"/>
    <col min="3304" max="3304" width="18.28515625" style="1" customWidth="1"/>
    <col min="3305" max="3305" width="0" style="1" hidden="1" customWidth="1"/>
    <col min="3306" max="3306" width="4.140625" style="1" customWidth="1"/>
    <col min="3307" max="3307" width="1.7109375" style="1" customWidth="1"/>
    <col min="3308" max="3308" width="3.42578125" style="1" customWidth="1"/>
    <col min="3309" max="3311" width="1.7109375" style="1" customWidth="1"/>
    <col min="3312" max="3312" width="3" style="1" bestFit="1" customWidth="1"/>
    <col min="3313" max="3553" width="8.7109375" style="1"/>
    <col min="3554" max="3554" width="6.42578125" style="1" customWidth="1"/>
    <col min="3555" max="3555" width="22.28515625" style="1" customWidth="1"/>
    <col min="3556" max="3556" width="11.5703125" style="1" customWidth="1"/>
    <col min="3557" max="3557" width="11.85546875" style="1" customWidth="1"/>
    <col min="3558" max="3558" width="16.5703125" style="1" customWidth="1"/>
    <col min="3559" max="3559" width="15.5703125" style="1" customWidth="1"/>
    <col min="3560" max="3560" width="18.28515625" style="1" customWidth="1"/>
    <col min="3561" max="3561" width="0" style="1" hidden="1" customWidth="1"/>
    <col min="3562" max="3562" width="4.140625" style="1" customWidth="1"/>
    <col min="3563" max="3563" width="1.7109375" style="1" customWidth="1"/>
    <col min="3564" max="3564" width="3.42578125" style="1" customWidth="1"/>
    <col min="3565" max="3567" width="1.7109375" style="1" customWidth="1"/>
    <col min="3568" max="3568" width="3" style="1" bestFit="1" customWidth="1"/>
    <col min="3569" max="3809" width="8.7109375" style="1"/>
    <col min="3810" max="3810" width="6.42578125" style="1" customWidth="1"/>
    <col min="3811" max="3811" width="22.28515625" style="1" customWidth="1"/>
    <col min="3812" max="3812" width="11.5703125" style="1" customWidth="1"/>
    <col min="3813" max="3813" width="11.85546875" style="1" customWidth="1"/>
    <col min="3814" max="3814" width="16.5703125" style="1" customWidth="1"/>
    <col min="3815" max="3815" width="15.5703125" style="1" customWidth="1"/>
    <col min="3816" max="3816" width="18.28515625" style="1" customWidth="1"/>
    <col min="3817" max="3817" width="0" style="1" hidden="1" customWidth="1"/>
    <col min="3818" max="3818" width="4.140625" style="1" customWidth="1"/>
    <col min="3819" max="3819" width="1.7109375" style="1" customWidth="1"/>
    <col min="3820" max="3820" width="3.42578125" style="1" customWidth="1"/>
    <col min="3821" max="3823" width="1.7109375" style="1" customWidth="1"/>
    <col min="3824" max="3824" width="3" style="1" bestFit="1" customWidth="1"/>
    <col min="3825" max="4065" width="8.7109375" style="1"/>
    <col min="4066" max="4066" width="6.42578125" style="1" customWidth="1"/>
    <col min="4067" max="4067" width="22.28515625" style="1" customWidth="1"/>
    <col min="4068" max="4068" width="11.5703125" style="1" customWidth="1"/>
    <col min="4069" max="4069" width="11.85546875" style="1" customWidth="1"/>
    <col min="4070" max="4070" width="16.5703125" style="1" customWidth="1"/>
    <col min="4071" max="4071" width="15.5703125" style="1" customWidth="1"/>
    <col min="4072" max="4072" width="18.28515625" style="1" customWidth="1"/>
    <col min="4073" max="4073" width="0" style="1" hidden="1" customWidth="1"/>
    <col min="4074" max="4074" width="4.140625" style="1" customWidth="1"/>
    <col min="4075" max="4075" width="1.7109375" style="1" customWidth="1"/>
    <col min="4076" max="4076" width="3.42578125" style="1" customWidth="1"/>
    <col min="4077" max="4079" width="1.7109375" style="1" customWidth="1"/>
    <col min="4080" max="4080" width="3" style="1" bestFit="1" customWidth="1"/>
    <col min="4081" max="4321" width="8.7109375" style="1"/>
    <col min="4322" max="4322" width="6.42578125" style="1" customWidth="1"/>
    <col min="4323" max="4323" width="22.28515625" style="1" customWidth="1"/>
    <col min="4324" max="4324" width="11.5703125" style="1" customWidth="1"/>
    <col min="4325" max="4325" width="11.85546875" style="1" customWidth="1"/>
    <col min="4326" max="4326" width="16.5703125" style="1" customWidth="1"/>
    <col min="4327" max="4327" width="15.5703125" style="1" customWidth="1"/>
    <col min="4328" max="4328" width="18.28515625" style="1" customWidth="1"/>
    <col min="4329" max="4329" width="0" style="1" hidden="1" customWidth="1"/>
    <col min="4330" max="4330" width="4.140625" style="1" customWidth="1"/>
    <col min="4331" max="4331" width="1.7109375" style="1" customWidth="1"/>
    <col min="4332" max="4332" width="3.42578125" style="1" customWidth="1"/>
    <col min="4333" max="4335" width="1.7109375" style="1" customWidth="1"/>
    <col min="4336" max="4336" width="3" style="1" bestFit="1" customWidth="1"/>
    <col min="4337" max="4577" width="8.7109375" style="1"/>
    <col min="4578" max="4578" width="6.42578125" style="1" customWidth="1"/>
    <col min="4579" max="4579" width="22.28515625" style="1" customWidth="1"/>
    <col min="4580" max="4580" width="11.5703125" style="1" customWidth="1"/>
    <col min="4581" max="4581" width="11.85546875" style="1" customWidth="1"/>
    <col min="4582" max="4582" width="16.5703125" style="1" customWidth="1"/>
    <col min="4583" max="4583" width="15.5703125" style="1" customWidth="1"/>
    <col min="4584" max="4584" width="18.28515625" style="1" customWidth="1"/>
    <col min="4585" max="4585" width="0" style="1" hidden="1" customWidth="1"/>
    <col min="4586" max="4586" width="4.140625" style="1" customWidth="1"/>
    <col min="4587" max="4587" width="1.7109375" style="1" customWidth="1"/>
    <col min="4588" max="4588" width="3.42578125" style="1" customWidth="1"/>
    <col min="4589" max="4591" width="1.7109375" style="1" customWidth="1"/>
    <col min="4592" max="4592" width="3" style="1" bestFit="1" customWidth="1"/>
    <col min="4593" max="4833" width="8.7109375" style="1"/>
    <col min="4834" max="4834" width="6.42578125" style="1" customWidth="1"/>
    <col min="4835" max="4835" width="22.28515625" style="1" customWidth="1"/>
    <col min="4836" max="4836" width="11.5703125" style="1" customWidth="1"/>
    <col min="4837" max="4837" width="11.85546875" style="1" customWidth="1"/>
    <col min="4838" max="4838" width="16.5703125" style="1" customWidth="1"/>
    <col min="4839" max="4839" width="15.5703125" style="1" customWidth="1"/>
    <col min="4840" max="4840" width="18.28515625" style="1" customWidth="1"/>
    <col min="4841" max="4841" width="0" style="1" hidden="1" customWidth="1"/>
    <col min="4842" max="4842" width="4.140625" style="1" customWidth="1"/>
    <col min="4843" max="4843" width="1.7109375" style="1" customWidth="1"/>
    <col min="4844" max="4844" width="3.42578125" style="1" customWidth="1"/>
    <col min="4845" max="4847" width="1.7109375" style="1" customWidth="1"/>
    <col min="4848" max="4848" width="3" style="1" bestFit="1" customWidth="1"/>
    <col min="4849" max="5089" width="8.7109375" style="1"/>
    <col min="5090" max="5090" width="6.42578125" style="1" customWidth="1"/>
    <col min="5091" max="5091" width="22.28515625" style="1" customWidth="1"/>
    <col min="5092" max="5092" width="11.5703125" style="1" customWidth="1"/>
    <col min="5093" max="5093" width="11.85546875" style="1" customWidth="1"/>
    <col min="5094" max="5094" width="16.5703125" style="1" customWidth="1"/>
    <col min="5095" max="5095" width="15.5703125" style="1" customWidth="1"/>
    <col min="5096" max="5096" width="18.28515625" style="1" customWidth="1"/>
    <col min="5097" max="5097" width="0" style="1" hidden="1" customWidth="1"/>
    <col min="5098" max="5098" width="4.140625" style="1" customWidth="1"/>
    <col min="5099" max="5099" width="1.7109375" style="1" customWidth="1"/>
    <col min="5100" max="5100" width="3.42578125" style="1" customWidth="1"/>
    <col min="5101" max="5103" width="1.7109375" style="1" customWidth="1"/>
    <col min="5104" max="5104" width="3" style="1" bestFit="1" customWidth="1"/>
    <col min="5105" max="5345" width="8.7109375" style="1"/>
    <col min="5346" max="5346" width="6.42578125" style="1" customWidth="1"/>
    <col min="5347" max="5347" width="22.28515625" style="1" customWidth="1"/>
    <col min="5348" max="5348" width="11.5703125" style="1" customWidth="1"/>
    <col min="5349" max="5349" width="11.85546875" style="1" customWidth="1"/>
    <col min="5350" max="5350" width="16.5703125" style="1" customWidth="1"/>
    <col min="5351" max="5351" width="15.5703125" style="1" customWidth="1"/>
    <col min="5352" max="5352" width="18.28515625" style="1" customWidth="1"/>
    <col min="5353" max="5353" width="0" style="1" hidden="1" customWidth="1"/>
    <col min="5354" max="5354" width="4.140625" style="1" customWidth="1"/>
    <col min="5355" max="5355" width="1.7109375" style="1" customWidth="1"/>
    <col min="5356" max="5356" width="3.42578125" style="1" customWidth="1"/>
    <col min="5357" max="5359" width="1.7109375" style="1" customWidth="1"/>
    <col min="5360" max="5360" width="3" style="1" bestFit="1" customWidth="1"/>
    <col min="5361" max="5601" width="8.7109375" style="1"/>
    <col min="5602" max="5602" width="6.42578125" style="1" customWidth="1"/>
    <col min="5603" max="5603" width="22.28515625" style="1" customWidth="1"/>
    <col min="5604" max="5604" width="11.5703125" style="1" customWidth="1"/>
    <col min="5605" max="5605" width="11.85546875" style="1" customWidth="1"/>
    <col min="5606" max="5606" width="16.5703125" style="1" customWidth="1"/>
    <col min="5607" max="5607" width="15.5703125" style="1" customWidth="1"/>
    <col min="5608" max="5608" width="18.28515625" style="1" customWidth="1"/>
    <col min="5609" max="5609" width="0" style="1" hidden="1" customWidth="1"/>
    <col min="5610" max="5610" width="4.140625" style="1" customWidth="1"/>
    <col min="5611" max="5611" width="1.7109375" style="1" customWidth="1"/>
    <col min="5612" max="5612" width="3.42578125" style="1" customWidth="1"/>
    <col min="5613" max="5615" width="1.7109375" style="1" customWidth="1"/>
    <col min="5616" max="5616" width="3" style="1" bestFit="1" customWidth="1"/>
    <col min="5617" max="5857" width="8.7109375" style="1"/>
    <col min="5858" max="5858" width="6.42578125" style="1" customWidth="1"/>
    <col min="5859" max="5859" width="22.28515625" style="1" customWidth="1"/>
    <col min="5860" max="5860" width="11.5703125" style="1" customWidth="1"/>
    <col min="5861" max="5861" width="11.85546875" style="1" customWidth="1"/>
    <col min="5862" max="5862" width="16.5703125" style="1" customWidth="1"/>
    <col min="5863" max="5863" width="15.5703125" style="1" customWidth="1"/>
    <col min="5864" max="5864" width="18.28515625" style="1" customWidth="1"/>
    <col min="5865" max="5865" width="0" style="1" hidden="1" customWidth="1"/>
    <col min="5866" max="5866" width="4.140625" style="1" customWidth="1"/>
    <col min="5867" max="5867" width="1.7109375" style="1" customWidth="1"/>
    <col min="5868" max="5868" width="3.42578125" style="1" customWidth="1"/>
    <col min="5869" max="5871" width="1.7109375" style="1" customWidth="1"/>
    <col min="5872" max="5872" width="3" style="1" bestFit="1" customWidth="1"/>
    <col min="5873" max="6113" width="8.7109375" style="1"/>
    <col min="6114" max="6114" width="6.42578125" style="1" customWidth="1"/>
    <col min="6115" max="6115" width="22.28515625" style="1" customWidth="1"/>
    <col min="6116" max="6116" width="11.5703125" style="1" customWidth="1"/>
    <col min="6117" max="6117" width="11.85546875" style="1" customWidth="1"/>
    <col min="6118" max="6118" width="16.5703125" style="1" customWidth="1"/>
    <col min="6119" max="6119" width="15.5703125" style="1" customWidth="1"/>
    <col min="6120" max="6120" width="18.28515625" style="1" customWidth="1"/>
    <col min="6121" max="6121" width="0" style="1" hidden="1" customWidth="1"/>
    <col min="6122" max="6122" width="4.140625" style="1" customWidth="1"/>
    <col min="6123" max="6123" width="1.7109375" style="1" customWidth="1"/>
    <col min="6124" max="6124" width="3.42578125" style="1" customWidth="1"/>
    <col min="6125" max="6127" width="1.7109375" style="1" customWidth="1"/>
    <col min="6128" max="6128" width="3" style="1" bestFit="1" customWidth="1"/>
    <col min="6129" max="6369" width="8.7109375" style="1"/>
    <col min="6370" max="6370" width="6.42578125" style="1" customWidth="1"/>
    <col min="6371" max="6371" width="22.28515625" style="1" customWidth="1"/>
    <col min="6372" max="6372" width="11.5703125" style="1" customWidth="1"/>
    <col min="6373" max="6373" width="11.85546875" style="1" customWidth="1"/>
    <col min="6374" max="6374" width="16.5703125" style="1" customWidth="1"/>
    <col min="6375" max="6375" width="15.5703125" style="1" customWidth="1"/>
    <col min="6376" max="6376" width="18.28515625" style="1" customWidth="1"/>
    <col min="6377" max="6377" width="0" style="1" hidden="1" customWidth="1"/>
    <col min="6378" max="6378" width="4.140625" style="1" customWidth="1"/>
    <col min="6379" max="6379" width="1.7109375" style="1" customWidth="1"/>
    <col min="6380" max="6380" width="3.42578125" style="1" customWidth="1"/>
    <col min="6381" max="6383" width="1.7109375" style="1" customWidth="1"/>
    <col min="6384" max="6384" width="3" style="1" bestFit="1" customWidth="1"/>
    <col min="6385" max="6625" width="8.7109375" style="1"/>
    <col min="6626" max="6626" width="6.42578125" style="1" customWidth="1"/>
    <col min="6627" max="6627" width="22.28515625" style="1" customWidth="1"/>
    <col min="6628" max="6628" width="11.5703125" style="1" customWidth="1"/>
    <col min="6629" max="6629" width="11.85546875" style="1" customWidth="1"/>
    <col min="6630" max="6630" width="16.5703125" style="1" customWidth="1"/>
    <col min="6631" max="6631" width="15.5703125" style="1" customWidth="1"/>
    <col min="6632" max="6632" width="18.28515625" style="1" customWidth="1"/>
    <col min="6633" max="6633" width="0" style="1" hidden="1" customWidth="1"/>
    <col min="6634" max="6634" width="4.140625" style="1" customWidth="1"/>
    <col min="6635" max="6635" width="1.7109375" style="1" customWidth="1"/>
    <col min="6636" max="6636" width="3.42578125" style="1" customWidth="1"/>
    <col min="6637" max="6639" width="1.7109375" style="1" customWidth="1"/>
    <col min="6640" max="6640" width="3" style="1" bestFit="1" customWidth="1"/>
    <col min="6641" max="6881" width="8.7109375" style="1"/>
    <col min="6882" max="6882" width="6.42578125" style="1" customWidth="1"/>
    <col min="6883" max="6883" width="22.28515625" style="1" customWidth="1"/>
    <col min="6884" max="6884" width="11.5703125" style="1" customWidth="1"/>
    <col min="6885" max="6885" width="11.85546875" style="1" customWidth="1"/>
    <col min="6886" max="6886" width="16.5703125" style="1" customWidth="1"/>
    <col min="6887" max="6887" width="15.5703125" style="1" customWidth="1"/>
    <col min="6888" max="6888" width="18.28515625" style="1" customWidth="1"/>
    <col min="6889" max="6889" width="0" style="1" hidden="1" customWidth="1"/>
    <col min="6890" max="6890" width="4.140625" style="1" customWidth="1"/>
    <col min="6891" max="6891" width="1.7109375" style="1" customWidth="1"/>
    <col min="6892" max="6892" width="3.42578125" style="1" customWidth="1"/>
    <col min="6893" max="6895" width="1.7109375" style="1" customWidth="1"/>
    <col min="6896" max="6896" width="3" style="1" bestFit="1" customWidth="1"/>
    <col min="6897" max="7137" width="8.7109375" style="1"/>
    <col min="7138" max="7138" width="6.42578125" style="1" customWidth="1"/>
    <col min="7139" max="7139" width="22.28515625" style="1" customWidth="1"/>
    <col min="7140" max="7140" width="11.5703125" style="1" customWidth="1"/>
    <col min="7141" max="7141" width="11.85546875" style="1" customWidth="1"/>
    <col min="7142" max="7142" width="16.5703125" style="1" customWidth="1"/>
    <col min="7143" max="7143" width="15.5703125" style="1" customWidth="1"/>
    <col min="7144" max="7144" width="18.28515625" style="1" customWidth="1"/>
    <col min="7145" max="7145" width="0" style="1" hidden="1" customWidth="1"/>
    <col min="7146" max="7146" width="4.140625" style="1" customWidth="1"/>
    <col min="7147" max="7147" width="1.7109375" style="1" customWidth="1"/>
    <col min="7148" max="7148" width="3.42578125" style="1" customWidth="1"/>
    <col min="7149" max="7151" width="1.7109375" style="1" customWidth="1"/>
    <col min="7152" max="7152" width="3" style="1" bestFit="1" customWidth="1"/>
    <col min="7153" max="7393" width="8.7109375" style="1"/>
    <col min="7394" max="7394" width="6.42578125" style="1" customWidth="1"/>
    <col min="7395" max="7395" width="22.28515625" style="1" customWidth="1"/>
    <col min="7396" max="7396" width="11.5703125" style="1" customWidth="1"/>
    <col min="7397" max="7397" width="11.85546875" style="1" customWidth="1"/>
    <col min="7398" max="7398" width="16.5703125" style="1" customWidth="1"/>
    <col min="7399" max="7399" width="15.5703125" style="1" customWidth="1"/>
    <col min="7400" max="7400" width="18.28515625" style="1" customWidth="1"/>
    <col min="7401" max="7401" width="0" style="1" hidden="1" customWidth="1"/>
    <col min="7402" max="7402" width="4.140625" style="1" customWidth="1"/>
    <col min="7403" max="7403" width="1.7109375" style="1" customWidth="1"/>
    <col min="7404" max="7404" width="3.42578125" style="1" customWidth="1"/>
    <col min="7405" max="7407" width="1.7109375" style="1" customWidth="1"/>
    <col min="7408" max="7408" width="3" style="1" bestFit="1" customWidth="1"/>
    <col min="7409" max="7649" width="8.7109375" style="1"/>
    <col min="7650" max="7650" width="6.42578125" style="1" customWidth="1"/>
    <col min="7651" max="7651" width="22.28515625" style="1" customWidth="1"/>
    <col min="7652" max="7652" width="11.5703125" style="1" customWidth="1"/>
    <col min="7653" max="7653" width="11.85546875" style="1" customWidth="1"/>
    <col min="7654" max="7654" width="16.5703125" style="1" customWidth="1"/>
    <col min="7655" max="7655" width="15.5703125" style="1" customWidth="1"/>
    <col min="7656" max="7656" width="18.28515625" style="1" customWidth="1"/>
    <col min="7657" max="7657" width="0" style="1" hidden="1" customWidth="1"/>
    <col min="7658" max="7658" width="4.140625" style="1" customWidth="1"/>
    <col min="7659" max="7659" width="1.7109375" style="1" customWidth="1"/>
    <col min="7660" max="7660" width="3.42578125" style="1" customWidth="1"/>
    <col min="7661" max="7663" width="1.7109375" style="1" customWidth="1"/>
    <col min="7664" max="7664" width="3" style="1" bestFit="1" customWidth="1"/>
    <col min="7665" max="7905" width="8.7109375" style="1"/>
    <col min="7906" max="7906" width="6.42578125" style="1" customWidth="1"/>
    <col min="7907" max="7907" width="22.28515625" style="1" customWidth="1"/>
    <col min="7908" max="7908" width="11.5703125" style="1" customWidth="1"/>
    <col min="7909" max="7909" width="11.85546875" style="1" customWidth="1"/>
    <col min="7910" max="7910" width="16.5703125" style="1" customWidth="1"/>
    <col min="7911" max="7911" width="15.5703125" style="1" customWidth="1"/>
    <col min="7912" max="7912" width="18.28515625" style="1" customWidth="1"/>
    <col min="7913" max="7913" width="0" style="1" hidden="1" customWidth="1"/>
    <col min="7914" max="7914" width="4.140625" style="1" customWidth="1"/>
    <col min="7915" max="7915" width="1.7109375" style="1" customWidth="1"/>
    <col min="7916" max="7916" width="3.42578125" style="1" customWidth="1"/>
    <col min="7917" max="7919" width="1.7109375" style="1" customWidth="1"/>
    <col min="7920" max="7920" width="3" style="1" bestFit="1" customWidth="1"/>
    <col min="7921" max="8161" width="8.7109375" style="1"/>
    <col min="8162" max="8162" width="6.42578125" style="1" customWidth="1"/>
    <col min="8163" max="8163" width="22.28515625" style="1" customWidth="1"/>
    <col min="8164" max="8164" width="11.5703125" style="1" customWidth="1"/>
    <col min="8165" max="8165" width="11.85546875" style="1" customWidth="1"/>
    <col min="8166" max="8166" width="16.5703125" style="1" customWidth="1"/>
    <col min="8167" max="8167" width="15.5703125" style="1" customWidth="1"/>
    <col min="8168" max="8168" width="18.28515625" style="1" customWidth="1"/>
    <col min="8169" max="8169" width="0" style="1" hidden="1" customWidth="1"/>
    <col min="8170" max="8170" width="4.140625" style="1" customWidth="1"/>
    <col min="8171" max="8171" width="1.7109375" style="1" customWidth="1"/>
    <col min="8172" max="8172" width="3.42578125" style="1" customWidth="1"/>
    <col min="8173" max="8175" width="1.7109375" style="1" customWidth="1"/>
    <col min="8176" max="8176" width="3" style="1" bestFit="1" customWidth="1"/>
    <col min="8177" max="8417" width="8.7109375" style="1"/>
    <col min="8418" max="8418" width="6.42578125" style="1" customWidth="1"/>
    <col min="8419" max="8419" width="22.28515625" style="1" customWidth="1"/>
    <col min="8420" max="8420" width="11.5703125" style="1" customWidth="1"/>
    <col min="8421" max="8421" width="11.85546875" style="1" customWidth="1"/>
    <col min="8422" max="8422" width="16.5703125" style="1" customWidth="1"/>
    <col min="8423" max="8423" width="15.5703125" style="1" customWidth="1"/>
    <col min="8424" max="8424" width="18.28515625" style="1" customWidth="1"/>
    <col min="8425" max="8425" width="0" style="1" hidden="1" customWidth="1"/>
    <col min="8426" max="8426" width="4.140625" style="1" customWidth="1"/>
    <col min="8427" max="8427" width="1.7109375" style="1" customWidth="1"/>
    <col min="8428" max="8428" width="3.42578125" style="1" customWidth="1"/>
    <col min="8429" max="8431" width="1.7109375" style="1" customWidth="1"/>
    <col min="8432" max="8432" width="3" style="1" bestFit="1" customWidth="1"/>
    <col min="8433" max="8673" width="8.7109375" style="1"/>
    <col min="8674" max="8674" width="6.42578125" style="1" customWidth="1"/>
    <col min="8675" max="8675" width="22.28515625" style="1" customWidth="1"/>
    <col min="8676" max="8676" width="11.5703125" style="1" customWidth="1"/>
    <col min="8677" max="8677" width="11.85546875" style="1" customWidth="1"/>
    <col min="8678" max="8678" width="16.5703125" style="1" customWidth="1"/>
    <col min="8679" max="8679" width="15.5703125" style="1" customWidth="1"/>
    <col min="8680" max="8680" width="18.28515625" style="1" customWidth="1"/>
    <col min="8681" max="8681" width="0" style="1" hidden="1" customWidth="1"/>
    <col min="8682" max="8682" width="4.140625" style="1" customWidth="1"/>
    <col min="8683" max="8683" width="1.7109375" style="1" customWidth="1"/>
    <col min="8684" max="8684" width="3.42578125" style="1" customWidth="1"/>
    <col min="8685" max="8687" width="1.7109375" style="1" customWidth="1"/>
    <col min="8688" max="8688" width="3" style="1" bestFit="1" customWidth="1"/>
    <col min="8689" max="8929" width="8.7109375" style="1"/>
    <col min="8930" max="8930" width="6.42578125" style="1" customWidth="1"/>
    <col min="8931" max="8931" width="22.28515625" style="1" customWidth="1"/>
    <col min="8932" max="8932" width="11.5703125" style="1" customWidth="1"/>
    <col min="8933" max="8933" width="11.85546875" style="1" customWidth="1"/>
    <col min="8934" max="8934" width="16.5703125" style="1" customWidth="1"/>
    <col min="8935" max="8935" width="15.5703125" style="1" customWidth="1"/>
    <col min="8936" max="8936" width="18.28515625" style="1" customWidth="1"/>
    <col min="8937" max="8937" width="0" style="1" hidden="1" customWidth="1"/>
    <col min="8938" max="8938" width="4.140625" style="1" customWidth="1"/>
    <col min="8939" max="8939" width="1.7109375" style="1" customWidth="1"/>
    <col min="8940" max="8940" width="3.42578125" style="1" customWidth="1"/>
    <col min="8941" max="8943" width="1.7109375" style="1" customWidth="1"/>
    <col min="8944" max="8944" width="3" style="1" bestFit="1" customWidth="1"/>
    <col min="8945" max="9185" width="8.7109375" style="1"/>
    <col min="9186" max="9186" width="6.42578125" style="1" customWidth="1"/>
    <col min="9187" max="9187" width="22.28515625" style="1" customWidth="1"/>
    <col min="9188" max="9188" width="11.5703125" style="1" customWidth="1"/>
    <col min="9189" max="9189" width="11.85546875" style="1" customWidth="1"/>
    <col min="9190" max="9190" width="16.5703125" style="1" customWidth="1"/>
    <col min="9191" max="9191" width="15.5703125" style="1" customWidth="1"/>
    <col min="9192" max="9192" width="18.28515625" style="1" customWidth="1"/>
    <col min="9193" max="9193" width="0" style="1" hidden="1" customWidth="1"/>
    <col min="9194" max="9194" width="4.140625" style="1" customWidth="1"/>
    <col min="9195" max="9195" width="1.7109375" style="1" customWidth="1"/>
    <col min="9196" max="9196" width="3.42578125" style="1" customWidth="1"/>
    <col min="9197" max="9199" width="1.7109375" style="1" customWidth="1"/>
    <col min="9200" max="9200" width="3" style="1" bestFit="1" customWidth="1"/>
    <col min="9201" max="9441" width="8.7109375" style="1"/>
    <col min="9442" max="9442" width="6.42578125" style="1" customWidth="1"/>
    <col min="9443" max="9443" width="22.28515625" style="1" customWidth="1"/>
    <col min="9444" max="9444" width="11.5703125" style="1" customWidth="1"/>
    <col min="9445" max="9445" width="11.85546875" style="1" customWidth="1"/>
    <col min="9446" max="9446" width="16.5703125" style="1" customWidth="1"/>
    <col min="9447" max="9447" width="15.5703125" style="1" customWidth="1"/>
    <col min="9448" max="9448" width="18.28515625" style="1" customWidth="1"/>
    <col min="9449" max="9449" width="0" style="1" hidden="1" customWidth="1"/>
    <col min="9450" max="9450" width="4.140625" style="1" customWidth="1"/>
    <col min="9451" max="9451" width="1.7109375" style="1" customWidth="1"/>
    <col min="9452" max="9452" width="3.42578125" style="1" customWidth="1"/>
    <col min="9453" max="9455" width="1.7109375" style="1" customWidth="1"/>
    <col min="9456" max="9456" width="3" style="1" bestFit="1" customWidth="1"/>
    <col min="9457" max="9697" width="8.7109375" style="1"/>
    <col min="9698" max="9698" width="6.42578125" style="1" customWidth="1"/>
    <col min="9699" max="9699" width="22.28515625" style="1" customWidth="1"/>
    <col min="9700" max="9700" width="11.5703125" style="1" customWidth="1"/>
    <col min="9701" max="9701" width="11.85546875" style="1" customWidth="1"/>
    <col min="9702" max="9702" width="16.5703125" style="1" customWidth="1"/>
    <col min="9703" max="9703" width="15.5703125" style="1" customWidth="1"/>
    <col min="9704" max="9704" width="18.28515625" style="1" customWidth="1"/>
    <col min="9705" max="9705" width="0" style="1" hidden="1" customWidth="1"/>
    <col min="9706" max="9706" width="4.140625" style="1" customWidth="1"/>
    <col min="9707" max="9707" width="1.7109375" style="1" customWidth="1"/>
    <col min="9708" max="9708" width="3.42578125" style="1" customWidth="1"/>
    <col min="9709" max="9711" width="1.7109375" style="1" customWidth="1"/>
    <col min="9712" max="9712" width="3" style="1" bestFit="1" customWidth="1"/>
    <col min="9713" max="9953" width="8.7109375" style="1"/>
    <col min="9954" max="9954" width="6.42578125" style="1" customWidth="1"/>
    <col min="9955" max="9955" width="22.28515625" style="1" customWidth="1"/>
    <col min="9956" max="9956" width="11.5703125" style="1" customWidth="1"/>
    <col min="9957" max="9957" width="11.85546875" style="1" customWidth="1"/>
    <col min="9958" max="9958" width="16.5703125" style="1" customWidth="1"/>
    <col min="9959" max="9959" width="15.5703125" style="1" customWidth="1"/>
    <col min="9960" max="9960" width="18.28515625" style="1" customWidth="1"/>
    <col min="9961" max="9961" width="0" style="1" hidden="1" customWidth="1"/>
    <col min="9962" max="9962" width="4.140625" style="1" customWidth="1"/>
    <col min="9963" max="9963" width="1.7109375" style="1" customWidth="1"/>
    <col min="9964" max="9964" width="3.42578125" style="1" customWidth="1"/>
    <col min="9965" max="9967" width="1.7109375" style="1" customWidth="1"/>
    <col min="9968" max="9968" width="3" style="1" bestFit="1" customWidth="1"/>
    <col min="9969" max="10209" width="8.7109375" style="1"/>
    <col min="10210" max="10210" width="6.42578125" style="1" customWidth="1"/>
    <col min="10211" max="10211" width="22.28515625" style="1" customWidth="1"/>
    <col min="10212" max="10212" width="11.5703125" style="1" customWidth="1"/>
    <col min="10213" max="10213" width="11.85546875" style="1" customWidth="1"/>
    <col min="10214" max="10214" width="16.5703125" style="1" customWidth="1"/>
    <col min="10215" max="10215" width="15.5703125" style="1" customWidth="1"/>
    <col min="10216" max="10216" width="18.28515625" style="1" customWidth="1"/>
    <col min="10217" max="10217" width="0" style="1" hidden="1" customWidth="1"/>
    <col min="10218" max="10218" width="4.140625" style="1" customWidth="1"/>
    <col min="10219" max="10219" width="1.7109375" style="1" customWidth="1"/>
    <col min="10220" max="10220" width="3.42578125" style="1" customWidth="1"/>
    <col min="10221" max="10223" width="1.7109375" style="1" customWidth="1"/>
    <col min="10224" max="10224" width="3" style="1" bestFit="1" customWidth="1"/>
    <col min="10225" max="10465" width="8.7109375" style="1"/>
    <col min="10466" max="10466" width="6.42578125" style="1" customWidth="1"/>
    <col min="10467" max="10467" width="22.28515625" style="1" customWidth="1"/>
    <col min="10468" max="10468" width="11.5703125" style="1" customWidth="1"/>
    <col min="10469" max="10469" width="11.85546875" style="1" customWidth="1"/>
    <col min="10470" max="10470" width="16.5703125" style="1" customWidth="1"/>
    <col min="10471" max="10471" width="15.5703125" style="1" customWidth="1"/>
    <col min="10472" max="10472" width="18.28515625" style="1" customWidth="1"/>
    <col min="10473" max="10473" width="0" style="1" hidden="1" customWidth="1"/>
    <col min="10474" max="10474" width="4.140625" style="1" customWidth="1"/>
    <col min="10475" max="10475" width="1.7109375" style="1" customWidth="1"/>
    <col min="10476" max="10476" width="3.42578125" style="1" customWidth="1"/>
    <col min="10477" max="10479" width="1.7109375" style="1" customWidth="1"/>
    <col min="10480" max="10480" width="3" style="1" bestFit="1" customWidth="1"/>
    <col min="10481" max="10721" width="8.7109375" style="1"/>
    <col min="10722" max="10722" width="6.42578125" style="1" customWidth="1"/>
    <col min="10723" max="10723" width="22.28515625" style="1" customWidth="1"/>
    <col min="10724" max="10724" width="11.5703125" style="1" customWidth="1"/>
    <col min="10725" max="10725" width="11.85546875" style="1" customWidth="1"/>
    <col min="10726" max="10726" width="16.5703125" style="1" customWidth="1"/>
    <col min="10727" max="10727" width="15.5703125" style="1" customWidth="1"/>
    <col min="10728" max="10728" width="18.28515625" style="1" customWidth="1"/>
    <col min="10729" max="10729" width="0" style="1" hidden="1" customWidth="1"/>
    <col min="10730" max="10730" width="4.140625" style="1" customWidth="1"/>
    <col min="10731" max="10731" width="1.7109375" style="1" customWidth="1"/>
    <col min="10732" max="10732" width="3.42578125" style="1" customWidth="1"/>
    <col min="10733" max="10735" width="1.7109375" style="1" customWidth="1"/>
    <col min="10736" max="10736" width="3" style="1" bestFit="1" customWidth="1"/>
    <col min="10737" max="10977" width="8.7109375" style="1"/>
    <col min="10978" max="10978" width="6.42578125" style="1" customWidth="1"/>
    <col min="10979" max="10979" width="22.28515625" style="1" customWidth="1"/>
    <col min="10980" max="10980" width="11.5703125" style="1" customWidth="1"/>
    <col min="10981" max="10981" width="11.85546875" style="1" customWidth="1"/>
    <col min="10982" max="10982" width="16.5703125" style="1" customWidth="1"/>
    <col min="10983" max="10983" width="15.5703125" style="1" customWidth="1"/>
    <col min="10984" max="10984" width="18.28515625" style="1" customWidth="1"/>
    <col min="10985" max="10985" width="0" style="1" hidden="1" customWidth="1"/>
    <col min="10986" max="10986" width="4.140625" style="1" customWidth="1"/>
    <col min="10987" max="10987" width="1.7109375" style="1" customWidth="1"/>
    <col min="10988" max="10988" width="3.42578125" style="1" customWidth="1"/>
    <col min="10989" max="10991" width="1.7109375" style="1" customWidth="1"/>
    <col min="10992" max="10992" width="3" style="1" bestFit="1" customWidth="1"/>
    <col min="10993" max="11233" width="8.7109375" style="1"/>
    <col min="11234" max="11234" width="6.42578125" style="1" customWidth="1"/>
    <col min="11235" max="11235" width="22.28515625" style="1" customWidth="1"/>
    <col min="11236" max="11236" width="11.5703125" style="1" customWidth="1"/>
    <col min="11237" max="11237" width="11.85546875" style="1" customWidth="1"/>
    <col min="11238" max="11238" width="16.5703125" style="1" customWidth="1"/>
    <col min="11239" max="11239" width="15.5703125" style="1" customWidth="1"/>
    <col min="11240" max="11240" width="18.28515625" style="1" customWidth="1"/>
    <col min="11241" max="11241" width="0" style="1" hidden="1" customWidth="1"/>
    <col min="11242" max="11242" width="4.140625" style="1" customWidth="1"/>
    <col min="11243" max="11243" width="1.7109375" style="1" customWidth="1"/>
    <col min="11244" max="11244" width="3.42578125" style="1" customWidth="1"/>
    <col min="11245" max="11247" width="1.7109375" style="1" customWidth="1"/>
    <col min="11248" max="11248" width="3" style="1" bestFit="1" customWidth="1"/>
    <col min="11249" max="11489" width="8.7109375" style="1"/>
    <col min="11490" max="11490" width="6.42578125" style="1" customWidth="1"/>
    <col min="11491" max="11491" width="22.28515625" style="1" customWidth="1"/>
    <col min="11492" max="11492" width="11.5703125" style="1" customWidth="1"/>
    <col min="11493" max="11493" width="11.85546875" style="1" customWidth="1"/>
    <col min="11494" max="11494" width="16.5703125" style="1" customWidth="1"/>
    <col min="11495" max="11495" width="15.5703125" style="1" customWidth="1"/>
    <col min="11496" max="11496" width="18.28515625" style="1" customWidth="1"/>
    <col min="11497" max="11497" width="0" style="1" hidden="1" customWidth="1"/>
    <col min="11498" max="11498" width="4.140625" style="1" customWidth="1"/>
    <col min="11499" max="11499" width="1.7109375" style="1" customWidth="1"/>
    <col min="11500" max="11500" width="3.42578125" style="1" customWidth="1"/>
    <col min="11501" max="11503" width="1.7109375" style="1" customWidth="1"/>
    <col min="11504" max="11504" width="3" style="1" bestFit="1" customWidth="1"/>
    <col min="11505" max="11745" width="8.7109375" style="1"/>
    <col min="11746" max="11746" width="6.42578125" style="1" customWidth="1"/>
    <col min="11747" max="11747" width="22.28515625" style="1" customWidth="1"/>
    <col min="11748" max="11748" width="11.5703125" style="1" customWidth="1"/>
    <col min="11749" max="11749" width="11.85546875" style="1" customWidth="1"/>
    <col min="11750" max="11750" width="16.5703125" style="1" customWidth="1"/>
    <col min="11751" max="11751" width="15.5703125" style="1" customWidth="1"/>
    <col min="11752" max="11752" width="18.28515625" style="1" customWidth="1"/>
    <col min="11753" max="11753" width="0" style="1" hidden="1" customWidth="1"/>
    <col min="11754" max="11754" width="4.140625" style="1" customWidth="1"/>
    <col min="11755" max="11755" width="1.7109375" style="1" customWidth="1"/>
    <col min="11756" max="11756" width="3.42578125" style="1" customWidth="1"/>
    <col min="11757" max="11759" width="1.7109375" style="1" customWidth="1"/>
    <col min="11760" max="11760" width="3" style="1" bestFit="1" customWidth="1"/>
    <col min="11761" max="12001" width="8.7109375" style="1"/>
    <col min="12002" max="12002" width="6.42578125" style="1" customWidth="1"/>
    <col min="12003" max="12003" width="22.28515625" style="1" customWidth="1"/>
    <col min="12004" max="12004" width="11.5703125" style="1" customWidth="1"/>
    <col min="12005" max="12005" width="11.85546875" style="1" customWidth="1"/>
    <col min="12006" max="12006" width="16.5703125" style="1" customWidth="1"/>
    <col min="12007" max="12007" width="15.5703125" style="1" customWidth="1"/>
    <col min="12008" max="12008" width="18.28515625" style="1" customWidth="1"/>
    <col min="12009" max="12009" width="0" style="1" hidden="1" customWidth="1"/>
    <col min="12010" max="12010" width="4.140625" style="1" customWidth="1"/>
    <col min="12011" max="12011" width="1.7109375" style="1" customWidth="1"/>
    <col min="12012" max="12012" width="3.42578125" style="1" customWidth="1"/>
    <col min="12013" max="12015" width="1.7109375" style="1" customWidth="1"/>
    <col min="12016" max="12016" width="3" style="1" bestFit="1" customWidth="1"/>
    <col min="12017" max="12257" width="8.7109375" style="1"/>
    <col min="12258" max="12258" width="6.42578125" style="1" customWidth="1"/>
    <col min="12259" max="12259" width="22.28515625" style="1" customWidth="1"/>
    <col min="12260" max="12260" width="11.5703125" style="1" customWidth="1"/>
    <col min="12261" max="12261" width="11.85546875" style="1" customWidth="1"/>
    <col min="12262" max="12262" width="16.5703125" style="1" customWidth="1"/>
    <col min="12263" max="12263" width="15.5703125" style="1" customWidth="1"/>
    <col min="12264" max="12264" width="18.28515625" style="1" customWidth="1"/>
    <col min="12265" max="12265" width="0" style="1" hidden="1" customWidth="1"/>
    <col min="12266" max="12266" width="4.140625" style="1" customWidth="1"/>
    <col min="12267" max="12267" width="1.7109375" style="1" customWidth="1"/>
    <col min="12268" max="12268" width="3.42578125" style="1" customWidth="1"/>
    <col min="12269" max="12271" width="1.7109375" style="1" customWidth="1"/>
    <col min="12272" max="12272" width="3" style="1" bestFit="1" customWidth="1"/>
    <col min="12273" max="12513" width="8.7109375" style="1"/>
    <col min="12514" max="12514" width="6.42578125" style="1" customWidth="1"/>
    <col min="12515" max="12515" width="22.28515625" style="1" customWidth="1"/>
    <col min="12516" max="12516" width="11.5703125" style="1" customWidth="1"/>
    <col min="12517" max="12517" width="11.85546875" style="1" customWidth="1"/>
    <col min="12518" max="12518" width="16.5703125" style="1" customWidth="1"/>
    <col min="12519" max="12519" width="15.5703125" style="1" customWidth="1"/>
    <col min="12520" max="12520" width="18.28515625" style="1" customWidth="1"/>
    <col min="12521" max="12521" width="0" style="1" hidden="1" customWidth="1"/>
    <col min="12522" max="12522" width="4.140625" style="1" customWidth="1"/>
    <col min="12523" max="12523" width="1.7109375" style="1" customWidth="1"/>
    <col min="12524" max="12524" width="3.42578125" style="1" customWidth="1"/>
    <col min="12525" max="12527" width="1.7109375" style="1" customWidth="1"/>
    <col min="12528" max="12528" width="3" style="1" bestFit="1" customWidth="1"/>
    <col min="12529" max="12769" width="8.7109375" style="1"/>
    <col min="12770" max="12770" width="6.42578125" style="1" customWidth="1"/>
    <col min="12771" max="12771" width="22.28515625" style="1" customWidth="1"/>
    <col min="12772" max="12772" width="11.5703125" style="1" customWidth="1"/>
    <col min="12773" max="12773" width="11.85546875" style="1" customWidth="1"/>
    <col min="12774" max="12774" width="16.5703125" style="1" customWidth="1"/>
    <col min="12775" max="12775" width="15.5703125" style="1" customWidth="1"/>
    <col min="12776" max="12776" width="18.28515625" style="1" customWidth="1"/>
    <col min="12777" max="12777" width="0" style="1" hidden="1" customWidth="1"/>
    <col min="12778" max="12778" width="4.140625" style="1" customWidth="1"/>
    <col min="12779" max="12779" width="1.7109375" style="1" customWidth="1"/>
    <col min="12780" max="12780" width="3.42578125" style="1" customWidth="1"/>
    <col min="12781" max="12783" width="1.7109375" style="1" customWidth="1"/>
    <col min="12784" max="12784" width="3" style="1" bestFit="1" customWidth="1"/>
    <col min="12785" max="13025" width="8.7109375" style="1"/>
    <col min="13026" max="13026" width="6.42578125" style="1" customWidth="1"/>
    <col min="13027" max="13027" width="22.28515625" style="1" customWidth="1"/>
    <col min="13028" max="13028" width="11.5703125" style="1" customWidth="1"/>
    <col min="13029" max="13029" width="11.85546875" style="1" customWidth="1"/>
    <col min="13030" max="13030" width="16.5703125" style="1" customWidth="1"/>
    <col min="13031" max="13031" width="15.5703125" style="1" customWidth="1"/>
    <col min="13032" max="13032" width="18.28515625" style="1" customWidth="1"/>
    <col min="13033" max="13033" width="0" style="1" hidden="1" customWidth="1"/>
    <col min="13034" max="13034" width="4.140625" style="1" customWidth="1"/>
    <col min="13035" max="13035" width="1.7109375" style="1" customWidth="1"/>
    <col min="13036" max="13036" width="3.42578125" style="1" customWidth="1"/>
    <col min="13037" max="13039" width="1.7109375" style="1" customWidth="1"/>
    <col min="13040" max="13040" width="3" style="1" bestFit="1" customWidth="1"/>
    <col min="13041" max="13281" width="8.7109375" style="1"/>
    <col min="13282" max="13282" width="6.42578125" style="1" customWidth="1"/>
    <col min="13283" max="13283" width="22.28515625" style="1" customWidth="1"/>
    <col min="13284" max="13284" width="11.5703125" style="1" customWidth="1"/>
    <col min="13285" max="13285" width="11.85546875" style="1" customWidth="1"/>
    <col min="13286" max="13286" width="16.5703125" style="1" customWidth="1"/>
    <col min="13287" max="13287" width="15.5703125" style="1" customWidth="1"/>
    <col min="13288" max="13288" width="18.28515625" style="1" customWidth="1"/>
    <col min="13289" max="13289" width="0" style="1" hidden="1" customWidth="1"/>
    <col min="13290" max="13290" width="4.140625" style="1" customWidth="1"/>
    <col min="13291" max="13291" width="1.7109375" style="1" customWidth="1"/>
    <col min="13292" max="13292" width="3.42578125" style="1" customWidth="1"/>
    <col min="13293" max="13295" width="1.7109375" style="1" customWidth="1"/>
    <col min="13296" max="13296" width="3" style="1" bestFit="1" customWidth="1"/>
    <col min="13297" max="13537" width="8.7109375" style="1"/>
    <col min="13538" max="13538" width="6.42578125" style="1" customWidth="1"/>
    <col min="13539" max="13539" width="22.28515625" style="1" customWidth="1"/>
    <col min="13540" max="13540" width="11.5703125" style="1" customWidth="1"/>
    <col min="13541" max="13541" width="11.85546875" style="1" customWidth="1"/>
    <col min="13542" max="13542" width="16.5703125" style="1" customWidth="1"/>
    <col min="13543" max="13543" width="15.5703125" style="1" customWidth="1"/>
    <col min="13544" max="13544" width="18.28515625" style="1" customWidth="1"/>
    <col min="13545" max="13545" width="0" style="1" hidden="1" customWidth="1"/>
    <col min="13546" max="13546" width="4.140625" style="1" customWidth="1"/>
    <col min="13547" max="13547" width="1.7109375" style="1" customWidth="1"/>
    <col min="13548" max="13548" width="3.42578125" style="1" customWidth="1"/>
    <col min="13549" max="13551" width="1.7109375" style="1" customWidth="1"/>
    <col min="13552" max="13552" width="3" style="1" bestFit="1" customWidth="1"/>
    <col min="13553" max="13793" width="8.7109375" style="1"/>
    <col min="13794" max="13794" width="6.42578125" style="1" customWidth="1"/>
    <col min="13795" max="13795" width="22.28515625" style="1" customWidth="1"/>
    <col min="13796" max="13796" width="11.5703125" style="1" customWidth="1"/>
    <col min="13797" max="13797" width="11.85546875" style="1" customWidth="1"/>
    <col min="13798" max="13798" width="16.5703125" style="1" customWidth="1"/>
    <col min="13799" max="13799" width="15.5703125" style="1" customWidth="1"/>
    <col min="13800" max="13800" width="18.28515625" style="1" customWidth="1"/>
    <col min="13801" max="13801" width="0" style="1" hidden="1" customWidth="1"/>
    <col min="13802" max="13802" width="4.140625" style="1" customWidth="1"/>
    <col min="13803" max="13803" width="1.7109375" style="1" customWidth="1"/>
    <col min="13804" max="13804" width="3.42578125" style="1" customWidth="1"/>
    <col min="13805" max="13807" width="1.7109375" style="1" customWidth="1"/>
    <col min="13808" max="13808" width="3" style="1" bestFit="1" customWidth="1"/>
    <col min="13809" max="14049" width="8.7109375" style="1"/>
    <col min="14050" max="14050" width="6.42578125" style="1" customWidth="1"/>
    <col min="14051" max="14051" width="22.28515625" style="1" customWidth="1"/>
    <col min="14052" max="14052" width="11.5703125" style="1" customWidth="1"/>
    <col min="14053" max="14053" width="11.85546875" style="1" customWidth="1"/>
    <col min="14054" max="14054" width="16.5703125" style="1" customWidth="1"/>
    <col min="14055" max="14055" width="15.5703125" style="1" customWidth="1"/>
    <col min="14056" max="14056" width="18.28515625" style="1" customWidth="1"/>
    <col min="14057" max="14057" width="0" style="1" hidden="1" customWidth="1"/>
    <col min="14058" max="14058" width="4.140625" style="1" customWidth="1"/>
    <col min="14059" max="14059" width="1.7109375" style="1" customWidth="1"/>
    <col min="14060" max="14060" width="3.42578125" style="1" customWidth="1"/>
    <col min="14061" max="14063" width="1.7109375" style="1" customWidth="1"/>
    <col min="14064" max="14064" width="3" style="1" bestFit="1" customWidth="1"/>
    <col min="14065" max="14305" width="8.7109375" style="1"/>
    <col min="14306" max="14306" width="6.42578125" style="1" customWidth="1"/>
    <col min="14307" max="14307" width="22.28515625" style="1" customWidth="1"/>
    <col min="14308" max="14308" width="11.5703125" style="1" customWidth="1"/>
    <col min="14309" max="14309" width="11.85546875" style="1" customWidth="1"/>
    <col min="14310" max="14310" width="16.5703125" style="1" customWidth="1"/>
    <col min="14311" max="14311" width="15.5703125" style="1" customWidth="1"/>
    <col min="14312" max="14312" width="18.28515625" style="1" customWidth="1"/>
    <col min="14313" max="14313" width="0" style="1" hidden="1" customWidth="1"/>
    <col min="14314" max="14314" width="4.140625" style="1" customWidth="1"/>
    <col min="14315" max="14315" width="1.7109375" style="1" customWidth="1"/>
    <col min="14316" max="14316" width="3.42578125" style="1" customWidth="1"/>
    <col min="14317" max="14319" width="1.7109375" style="1" customWidth="1"/>
    <col min="14320" max="14320" width="3" style="1" bestFit="1" customWidth="1"/>
    <col min="14321" max="14561" width="8.7109375" style="1"/>
    <col min="14562" max="14562" width="6.42578125" style="1" customWidth="1"/>
    <col min="14563" max="14563" width="22.28515625" style="1" customWidth="1"/>
    <col min="14564" max="14564" width="11.5703125" style="1" customWidth="1"/>
    <col min="14565" max="14565" width="11.85546875" style="1" customWidth="1"/>
    <col min="14566" max="14566" width="16.5703125" style="1" customWidth="1"/>
    <col min="14567" max="14567" width="15.5703125" style="1" customWidth="1"/>
    <col min="14568" max="14568" width="18.28515625" style="1" customWidth="1"/>
    <col min="14569" max="14569" width="0" style="1" hidden="1" customWidth="1"/>
    <col min="14570" max="14570" width="4.140625" style="1" customWidth="1"/>
    <col min="14571" max="14571" width="1.7109375" style="1" customWidth="1"/>
    <col min="14572" max="14572" width="3.42578125" style="1" customWidth="1"/>
    <col min="14573" max="14575" width="1.7109375" style="1" customWidth="1"/>
    <col min="14576" max="14576" width="3" style="1" bestFit="1" customWidth="1"/>
    <col min="14577" max="14817" width="8.7109375" style="1"/>
    <col min="14818" max="14818" width="6.42578125" style="1" customWidth="1"/>
    <col min="14819" max="14819" width="22.28515625" style="1" customWidth="1"/>
    <col min="14820" max="14820" width="11.5703125" style="1" customWidth="1"/>
    <col min="14821" max="14821" width="11.85546875" style="1" customWidth="1"/>
    <col min="14822" max="14822" width="16.5703125" style="1" customWidth="1"/>
    <col min="14823" max="14823" width="15.5703125" style="1" customWidth="1"/>
    <col min="14824" max="14824" width="18.28515625" style="1" customWidth="1"/>
    <col min="14825" max="14825" width="0" style="1" hidden="1" customWidth="1"/>
    <col min="14826" max="14826" width="4.140625" style="1" customWidth="1"/>
    <col min="14827" max="14827" width="1.7109375" style="1" customWidth="1"/>
    <col min="14828" max="14828" width="3.42578125" style="1" customWidth="1"/>
    <col min="14829" max="14831" width="1.7109375" style="1" customWidth="1"/>
    <col min="14832" max="14832" width="3" style="1" bestFit="1" customWidth="1"/>
    <col min="14833" max="15073" width="8.7109375" style="1"/>
    <col min="15074" max="15074" width="6.42578125" style="1" customWidth="1"/>
    <col min="15075" max="15075" width="22.28515625" style="1" customWidth="1"/>
    <col min="15076" max="15076" width="11.5703125" style="1" customWidth="1"/>
    <col min="15077" max="15077" width="11.85546875" style="1" customWidth="1"/>
    <col min="15078" max="15078" width="16.5703125" style="1" customWidth="1"/>
    <col min="15079" max="15079" width="15.5703125" style="1" customWidth="1"/>
    <col min="15080" max="15080" width="18.28515625" style="1" customWidth="1"/>
    <col min="15081" max="15081" width="0" style="1" hidden="1" customWidth="1"/>
    <col min="15082" max="15082" width="4.140625" style="1" customWidth="1"/>
    <col min="15083" max="15083" width="1.7109375" style="1" customWidth="1"/>
    <col min="15084" max="15084" width="3.42578125" style="1" customWidth="1"/>
    <col min="15085" max="15087" width="1.7109375" style="1" customWidth="1"/>
    <col min="15088" max="15088" width="3" style="1" bestFit="1" customWidth="1"/>
    <col min="15089" max="15329" width="8.7109375" style="1"/>
    <col min="15330" max="15330" width="6.42578125" style="1" customWidth="1"/>
    <col min="15331" max="15331" width="22.28515625" style="1" customWidth="1"/>
    <col min="15332" max="15332" width="11.5703125" style="1" customWidth="1"/>
    <col min="15333" max="15333" width="11.85546875" style="1" customWidth="1"/>
    <col min="15334" max="15334" width="16.5703125" style="1" customWidth="1"/>
    <col min="15335" max="15335" width="15.5703125" style="1" customWidth="1"/>
    <col min="15336" max="15336" width="18.28515625" style="1" customWidth="1"/>
    <col min="15337" max="15337" width="0" style="1" hidden="1" customWidth="1"/>
    <col min="15338" max="15338" width="4.140625" style="1" customWidth="1"/>
    <col min="15339" max="15339" width="1.7109375" style="1" customWidth="1"/>
    <col min="15340" max="15340" width="3.42578125" style="1" customWidth="1"/>
    <col min="15341" max="15343" width="1.7109375" style="1" customWidth="1"/>
    <col min="15344" max="15344" width="3" style="1" bestFit="1" customWidth="1"/>
    <col min="15345" max="15585" width="8.7109375" style="1"/>
    <col min="15586" max="15586" width="6.42578125" style="1" customWidth="1"/>
    <col min="15587" max="15587" width="22.28515625" style="1" customWidth="1"/>
    <col min="15588" max="15588" width="11.5703125" style="1" customWidth="1"/>
    <col min="15589" max="15589" width="11.85546875" style="1" customWidth="1"/>
    <col min="15590" max="15590" width="16.5703125" style="1" customWidth="1"/>
    <col min="15591" max="15591" width="15.5703125" style="1" customWidth="1"/>
    <col min="15592" max="15592" width="18.28515625" style="1" customWidth="1"/>
    <col min="15593" max="15593" width="0" style="1" hidden="1" customWidth="1"/>
    <col min="15594" max="15594" width="4.140625" style="1" customWidth="1"/>
    <col min="15595" max="15595" width="1.7109375" style="1" customWidth="1"/>
    <col min="15596" max="15596" width="3.42578125" style="1" customWidth="1"/>
    <col min="15597" max="15599" width="1.7109375" style="1" customWidth="1"/>
    <col min="15600" max="15600" width="3" style="1" bestFit="1" customWidth="1"/>
    <col min="15601" max="15841" width="8.7109375" style="1"/>
    <col min="15842" max="15842" width="6.42578125" style="1" customWidth="1"/>
    <col min="15843" max="15843" width="22.28515625" style="1" customWidth="1"/>
    <col min="15844" max="15844" width="11.5703125" style="1" customWidth="1"/>
    <col min="15845" max="15845" width="11.85546875" style="1" customWidth="1"/>
    <col min="15846" max="15846" width="16.5703125" style="1" customWidth="1"/>
    <col min="15847" max="15847" width="15.5703125" style="1" customWidth="1"/>
    <col min="15848" max="15848" width="18.28515625" style="1" customWidth="1"/>
    <col min="15849" max="15849" width="0" style="1" hidden="1" customWidth="1"/>
    <col min="15850" max="15850" width="4.140625" style="1" customWidth="1"/>
    <col min="15851" max="15851" width="1.7109375" style="1" customWidth="1"/>
    <col min="15852" max="15852" width="3.42578125" style="1" customWidth="1"/>
    <col min="15853" max="15855" width="1.7109375" style="1" customWidth="1"/>
    <col min="15856" max="15856" width="3" style="1" bestFit="1" customWidth="1"/>
    <col min="15857" max="16097" width="8.7109375" style="1"/>
    <col min="16098" max="16098" width="6.42578125" style="1" customWidth="1"/>
    <col min="16099" max="16099" width="22.28515625" style="1" customWidth="1"/>
    <col min="16100" max="16100" width="11.5703125" style="1" customWidth="1"/>
    <col min="16101" max="16101" width="11.85546875" style="1" customWidth="1"/>
    <col min="16102" max="16102" width="16.5703125" style="1" customWidth="1"/>
    <col min="16103" max="16103" width="15.5703125" style="1" customWidth="1"/>
    <col min="16104" max="16104" width="18.28515625" style="1" customWidth="1"/>
    <col min="16105" max="16105" width="0" style="1" hidden="1" customWidth="1"/>
    <col min="16106" max="16106" width="4.140625" style="1" customWidth="1"/>
    <col min="16107" max="16107" width="1.7109375" style="1" customWidth="1"/>
    <col min="16108" max="16108" width="3.42578125" style="1" customWidth="1"/>
    <col min="16109" max="16111" width="1.7109375" style="1" customWidth="1"/>
    <col min="16112" max="16112" width="3" style="1" bestFit="1" customWidth="1"/>
    <col min="16113" max="16384" width="8.7109375" style="1"/>
  </cols>
  <sheetData>
    <row r="1" spans="1:10" ht="15.75" x14ac:dyDescent="0.25">
      <c r="A1" s="156"/>
      <c r="B1" s="156"/>
      <c r="C1" s="156"/>
      <c r="D1" s="156"/>
      <c r="E1" s="156"/>
      <c r="F1" s="156"/>
      <c r="G1" s="156"/>
    </row>
    <row r="2" spans="1:10" ht="15.75" x14ac:dyDescent="0.2">
      <c r="A2" s="644" t="s">
        <v>0</v>
      </c>
      <c r="B2" s="644"/>
      <c r="C2" s="644"/>
      <c r="D2" s="644"/>
      <c r="E2" s="644"/>
      <c r="F2" s="644"/>
      <c r="G2" s="644"/>
    </row>
    <row r="3" spans="1:10" ht="15.75" x14ac:dyDescent="0.2">
      <c r="A3" s="644" t="s">
        <v>6</v>
      </c>
      <c r="B3" s="644"/>
      <c r="C3" s="644"/>
      <c r="D3" s="644"/>
      <c r="E3" s="644"/>
      <c r="F3" s="644"/>
      <c r="G3" s="644"/>
    </row>
    <row r="4" spans="1:10" ht="15.75" x14ac:dyDescent="0.25">
      <c r="A4" s="156"/>
      <c r="B4" s="156"/>
      <c r="C4" s="156"/>
      <c r="D4" s="156"/>
      <c r="E4" s="156"/>
      <c r="F4" s="156"/>
      <c r="G4" s="156"/>
    </row>
    <row r="5" spans="1:10" ht="53.45" customHeight="1" x14ac:dyDescent="0.2">
      <c r="A5" s="645" t="s">
        <v>7</v>
      </c>
      <c r="B5" s="646"/>
      <c r="C5" s="650" t="str">
        <f>Пояснительная!A3</f>
        <v>Выполнение работ по обследованию (оценке работоспособности и достаточности) инженерной защиты территории ВТРК «Эльбрус»</v>
      </c>
      <c r="D5" s="650"/>
      <c r="E5" s="650"/>
      <c r="F5" s="650"/>
      <c r="G5" s="650"/>
      <c r="H5" s="15"/>
    </row>
    <row r="6" spans="1:10" s="2" customFormat="1" ht="35.25" customHeight="1" x14ac:dyDescent="0.25">
      <c r="A6" s="649" t="s">
        <v>8</v>
      </c>
      <c r="B6" s="649"/>
      <c r="C6" s="647"/>
      <c r="D6" s="647"/>
      <c r="E6" s="648"/>
      <c r="F6" s="648"/>
      <c r="G6" s="648"/>
    </row>
    <row r="7" spans="1:10" ht="29.25" customHeight="1" x14ac:dyDescent="0.2">
      <c r="A7" s="649" t="s">
        <v>1</v>
      </c>
      <c r="B7" s="649"/>
      <c r="C7" s="647" t="s">
        <v>157</v>
      </c>
      <c r="D7" s="647"/>
      <c r="E7" s="648"/>
      <c r="F7" s="648"/>
      <c r="G7" s="648"/>
    </row>
    <row r="8" spans="1:10" ht="15.75" x14ac:dyDescent="0.25">
      <c r="A8" s="157"/>
      <c r="B8" s="158"/>
      <c r="C8" s="157"/>
      <c r="D8" s="157"/>
      <c r="E8" s="157"/>
      <c r="F8" s="157"/>
      <c r="G8" s="159" t="s">
        <v>5</v>
      </c>
    </row>
    <row r="9" spans="1:10" ht="15.75" x14ac:dyDescent="0.25">
      <c r="A9" s="637" t="s">
        <v>2</v>
      </c>
      <c r="B9" s="637" t="s">
        <v>3</v>
      </c>
      <c r="C9" s="637" t="s">
        <v>9</v>
      </c>
      <c r="D9" s="637" t="s">
        <v>45</v>
      </c>
      <c r="E9" s="643" t="s">
        <v>95</v>
      </c>
      <c r="F9" s="643"/>
      <c r="G9" s="643"/>
      <c r="H9" s="640" t="s">
        <v>94</v>
      </c>
    </row>
    <row r="10" spans="1:10" ht="34.5" customHeight="1" x14ac:dyDescent="0.2">
      <c r="A10" s="642"/>
      <c r="B10" s="642"/>
      <c r="C10" s="642"/>
      <c r="D10" s="638"/>
      <c r="E10" s="160" t="s">
        <v>10</v>
      </c>
      <c r="F10" s="160" t="s">
        <v>11</v>
      </c>
      <c r="G10" s="160" t="s">
        <v>12</v>
      </c>
      <c r="H10" s="641"/>
    </row>
    <row r="11" spans="1:10" ht="15.75" x14ac:dyDescent="0.2">
      <c r="A11" s="161">
        <v>1</v>
      </c>
      <c r="B11" s="161">
        <v>2</v>
      </c>
      <c r="C11" s="161"/>
      <c r="D11" s="161"/>
      <c r="E11" s="161">
        <v>4</v>
      </c>
      <c r="F11" s="161">
        <v>5</v>
      </c>
      <c r="G11" s="161">
        <v>6</v>
      </c>
      <c r="H11" s="94">
        <v>7</v>
      </c>
    </row>
    <row r="12" spans="1:10" ht="15.75" x14ac:dyDescent="0.2">
      <c r="A12" s="634" t="s">
        <v>672</v>
      </c>
      <c r="B12" s="635"/>
      <c r="C12" s="635"/>
      <c r="D12" s="635"/>
      <c r="E12" s="635"/>
      <c r="F12" s="635"/>
      <c r="G12" s="636"/>
      <c r="H12" s="95"/>
    </row>
    <row r="13" spans="1:10" ht="32.25" customHeight="1" x14ac:dyDescent="0.2">
      <c r="A13" s="162" t="s">
        <v>4</v>
      </c>
      <c r="B13" s="163" t="s">
        <v>117</v>
      </c>
      <c r="C13" s="164" t="s">
        <v>106</v>
      </c>
      <c r="D13" s="337" t="s">
        <v>542</v>
      </c>
      <c r="E13" s="367">
        <f>Геодезия!O31</f>
        <v>4074629.63</v>
      </c>
      <c r="F13" s="338"/>
      <c r="G13" s="346">
        <f>SUM(E13:F13)</f>
        <v>4074629.63</v>
      </c>
      <c r="H13" s="95"/>
      <c r="J13" s="118"/>
    </row>
    <row r="14" spans="1:10" s="101" customFormat="1" ht="36.6" customHeight="1" x14ac:dyDescent="0.2">
      <c r="A14" s="162" t="s">
        <v>116</v>
      </c>
      <c r="B14" s="163" t="s">
        <v>118</v>
      </c>
      <c r="C14" s="164" t="s">
        <v>106</v>
      </c>
      <c r="D14" s="337" t="s">
        <v>543</v>
      </c>
      <c r="E14" s="345">
        <f>Гидромет!J68</f>
        <v>1257173.8999999999</v>
      </c>
      <c r="F14" s="339"/>
      <c r="G14" s="346">
        <f t="shared" ref="G14" si="0">SUM(E14:F14)</f>
        <v>1257173.8999999999</v>
      </c>
      <c r="H14" s="95"/>
      <c r="J14" s="118"/>
    </row>
    <row r="15" spans="1:10" s="101" customFormat="1" ht="36.6" customHeight="1" x14ac:dyDescent="0.2">
      <c r="A15" s="162" t="s">
        <v>119</v>
      </c>
      <c r="B15" s="336" t="s">
        <v>434</v>
      </c>
      <c r="C15" s="164" t="s">
        <v>106</v>
      </c>
      <c r="D15" s="337" t="s">
        <v>544</v>
      </c>
      <c r="E15" s="345">
        <f>Геология!L61</f>
        <v>17152395.93</v>
      </c>
      <c r="F15" s="339"/>
      <c r="G15" s="346">
        <f>SUM(E15:F15)</f>
        <v>17152395.93</v>
      </c>
      <c r="H15" s="95"/>
      <c r="J15" s="118"/>
    </row>
    <row r="16" spans="1:10" s="101" customFormat="1" ht="36.6" customHeight="1" x14ac:dyDescent="0.2">
      <c r="A16" s="162" t="s">
        <v>120</v>
      </c>
      <c r="B16" s="163" t="s">
        <v>152</v>
      </c>
      <c r="C16" s="164" t="s">
        <v>106</v>
      </c>
      <c r="D16" s="337" t="s">
        <v>545</v>
      </c>
      <c r="E16" s="345">
        <f>Геофизика!J45</f>
        <v>550579.77</v>
      </c>
      <c r="F16" s="339"/>
      <c r="G16" s="346">
        <f>SUM(E16:F16)</f>
        <v>550579.77</v>
      </c>
      <c r="H16" s="95"/>
      <c r="J16" s="118"/>
    </row>
    <row r="17" spans="1:10" s="101" customFormat="1" ht="36.6" customHeight="1" x14ac:dyDescent="0.2">
      <c r="A17" s="630" t="s">
        <v>13</v>
      </c>
      <c r="B17" s="631"/>
      <c r="C17" s="631"/>
      <c r="D17" s="631"/>
      <c r="E17" s="203">
        <f>SUM(E13:E16)</f>
        <v>23034779.23</v>
      </c>
      <c r="F17" s="559"/>
      <c r="G17" s="203">
        <f>SUM(G13:G16)</f>
        <v>23034779.23</v>
      </c>
      <c r="H17" s="95"/>
      <c r="J17" s="118"/>
    </row>
    <row r="18" spans="1:10" ht="25.5" customHeight="1" x14ac:dyDescent="0.2">
      <c r="A18" s="632" t="s">
        <v>673</v>
      </c>
      <c r="B18" s="633"/>
      <c r="C18" s="633"/>
      <c r="D18" s="633"/>
      <c r="E18" s="633"/>
      <c r="F18" s="633"/>
      <c r="G18" s="633"/>
      <c r="H18" s="95"/>
    </row>
    <row r="19" spans="1:10" s="101" customFormat="1" ht="29.25" customHeight="1" x14ac:dyDescent="0.2">
      <c r="A19" s="162" t="s">
        <v>338</v>
      </c>
      <c r="B19" s="165" t="s">
        <v>547</v>
      </c>
      <c r="C19" s="164"/>
      <c r="D19" s="337" t="s">
        <v>652</v>
      </c>
      <c r="E19" s="166"/>
      <c r="F19" s="202">
        <f>Тех.обследование!F66</f>
        <v>7295977.1600000001</v>
      </c>
      <c r="G19" s="202">
        <f t="shared" ref="G19" si="1">F19</f>
        <v>7295977.1600000001</v>
      </c>
      <c r="H19" s="95"/>
    </row>
    <row r="20" spans="1:10" s="101" customFormat="1" ht="29.25" customHeight="1" x14ac:dyDescent="0.2">
      <c r="A20" s="639" t="s">
        <v>14</v>
      </c>
      <c r="B20" s="639"/>
      <c r="C20" s="639"/>
      <c r="D20" s="639"/>
      <c r="E20" s="558"/>
      <c r="F20" s="203">
        <f>F19</f>
        <v>7295977.1600000001</v>
      </c>
      <c r="G20" s="203">
        <f>G19</f>
        <v>7295977.1600000001</v>
      </c>
      <c r="H20" s="95"/>
    </row>
    <row r="21" spans="1:10" s="101" customFormat="1" ht="29.25" customHeight="1" x14ac:dyDescent="0.2">
      <c r="A21" s="632" t="s">
        <v>674</v>
      </c>
      <c r="B21" s="633"/>
      <c r="C21" s="633"/>
      <c r="D21" s="633"/>
      <c r="E21" s="633"/>
      <c r="F21" s="633"/>
      <c r="G21" s="633"/>
      <c r="H21" s="95"/>
    </row>
    <row r="22" spans="1:10" ht="65.25" customHeight="1" x14ac:dyDescent="0.2">
      <c r="A22" s="162" t="s">
        <v>107</v>
      </c>
      <c r="B22" s="165" t="s">
        <v>113</v>
      </c>
      <c r="C22" s="164"/>
      <c r="D22" s="162" t="s">
        <v>105</v>
      </c>
      <c r="E22" s="166"/>
      <c r="F22" s="167"/>
      <c r="G22" s="346">
        <f>'Экспертиза ПД и ИЗ '!H18</f>
        <v>3218328.63</v>
      </c>
      <c r="H22" s="96"/>
    </row>
    <row r="23" spans="1:10" ht="29.25" customHeight="1" x14ac:dyDescent="0.2">
      <c r="A23" s="630" t="s">
        <v>548</v>
      </c>
      <c r="B23" s="631"/>
      <c r="C23" s="631"/>
      <c r="D23" s="631"/>
      <c r="E23" s="558"/>
      <c r="F23" s="559"/>
      <c r="G23" s="203">
        <f>G22</f>
        <v>3218328.63</v>
      </c>
      <c r="H23" s="556"/>
    </row>
    <row r="24" spans="1:10" s="101" customFormat="1" ht="19.5" customHeight="1" x14ac:dyDescent="0.2">
      <c r="A24" s="168"/>
      <c r="B24" s="168"/>
      <c r="C24" s="168"/>
      <c r="D24" s="168" t="s">
        <v>112</v>
      </c>
      <c r="E24" s="209">
        <f>E17+E20+E23</f>
        <v>23034779.23</v>
      </c>
      <c r="F24" s="209">
        <f>F17+F20+F23</f>
        <v>7295977.1600000001</v>
      </c>
      <c r="G24" s="209">
        <f>G17+G20+G23</f>
        <v>33549085.02</v>
      </c>
      <c r="H24" s="104"/>
      <c r="I24" s="557"/>
      <c r="J24" s="557"/>
    </row>
    <row r="25" spans="1:10" s="101" customFormat="1" ht="19.5" customHeight="1" x14ac:dyDescent="0.2">
      <c r="A25" s="168"/>
      <c r="B25" s="168"/>
      <c r="C25" s="168"/>
      <c r="D25" s="168"/>
      <c r="E25" s="168"/>
      <c r="F25" s="168"/>
      <c r="G25" s="169"/>
      <c r="H25" s="104"/>
      <c r="I25" s="557"/>
      <c r="J25" s="557"/>
    </row>
    <row r="26" spans="1:10" s="101" customFormat="1" ht="19.5" customHeight="1" x14ac:dyDescent="0.2">
      <c r="A26" s="168"/>
      <c r="B26" s="168"/>
      <c r="C26" s="168"/>
      <c r="D26" s="168"/>
      <c r="E26" s="168"/>
      <c r="F26" s="168"/>
      <c r="G26" s="169"/>
      <c r="H26" s="104"/>
      <c r="I26" s="557"/>
      <c r="J26" s="557"/>
    </row>
    <row r="27" spans="1:10" x14ac:dyDescent="0.2">
      <c r="E27" s="557"/>
      <c r="F27" s="557"/>
      <c r="G27" s="557"/>
      <c r="H27" s="557"/>
      <c r="I27" s="557"/>
      <c r="J27" s="557"/>
    </row>
    <row r="28" spans="1:10" x14ac:dyDescent="0.2">
      <c r="E28" s="557"/>
      <c r="F28" s="557"/>
      <c r="G28" s="557"/>
      <c r="H28" s="557"/>
      <c r="I28" s="557"/>
      <c r="J28" s="557"/>
    </row>
  </sheetData>
  <mergeCells count="20">
    <mergeCell ref="A2:G2"/>
    <mergeCell ref="A3:G3"/>
    <mergeCell ref="A5:B5"/>
    <mergeCell ref="C7:G7"/>
    <mergeCell ref="A6:B6"/>
    <mergeCell ref="C6:G6"/>
    <mergeCell ref="C5:G5"/>
    <mergeCell ref="A7:B7"/>
    <mergeCell ref="H9:H10"/>
    <mergeCell ref="A9:A10"/>
    <mergeCell ref="B9:B10"/>
    <mergeCell ref="C9:C10"/>
    <mergeCell ref="E9:G9"/>
    <mergeCell ref="A23:D23"/>
    <mergeCell ref="A21:G21"/>
    <mergeCell ref="A12:G12"/>
    <mergeCell ref="D9:D10"/>
    <mergeCell ref="A18:G18"/>
    <mergeCell ref="A17:D17"/>
    <mergeCell ref="A20:D20"/>
  </mergeCells>
  <pageMargins left="0.7" right="0.7" top="0.75" bottom="0.75" header="0.3" footer="0.3"/>
  <pageSetup paperSize="9" scale="5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workbookViewId="0">
      <selection activeCell="G21" sqref="G21"/>
    </sheetView>
  </sheetViews>
  <sheetFormatPr defaultRowHeight="15" x14ac:dyDescent="0.25"/>
  <cols>
    <col min="1" max="1" width="9.140625" style="216"/>
    <col min="2" max="2" width="44.28515625" style="216" customWidth="1"/>
    <col min="3" max="3" width="12" style="216" customWidth="1"/>
    <col min="4" max="4" width="9.140625" style="216"/>
    <col min="5" max="5" width="22.140625" style="216" customWidth="1"/>
    <col min="6" max="6" width="10.42578125" style="216" customWidth="1"/>
    <col min="7" max="7" width="2.140625" style="216" customWidth="1"/>
    <col min="8" max="8" width="4.28515625" style="216" customWidth="1"/>
    <col min="9" max="9" width="1.85546875" style="216" customWidth="1"/>
    <col min="10" max="10" width="5" style="216" customWidth="1"/>
    <col min="11" max="11" width="2" style="216" customWidth="1"/>
    <col min="12" max="12" width="4.42578125" style="216" customWidth="1"/>
    <col min="13" max="13" width="2.140625" style="216" customWidth="1"/>
    <col min="14" max="14" width="6.85546875" style="216" customWidth="1"/>
    <col min="15" max="15" width="14.28515625" style="216" customWidth="1"/>
    <col min="16" max="16" width="12" style="216" bestFit="1" customWidth="1"/>
    <col min="17" max="16384" width="9.140625" style="216"/>
  </cols>
  <sheetData>
    <row r="1" spans="1:15" x14ac:dyDescent="0.25">
      <c r="A1" s="655" t="s">
        <v>546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</row>
    <row r="2" spans="1:15" x14ac:dyDescent="0.25">
      <c r="A2" s="655" t="s">
        <v>201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</row>
    <row r="3" spans="1:15" ht="26.25" customHeight="1" x14ac:dyDescent="0.25">
      <c r="A3" s="656" t="s">
        <v>448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</row>
    <row r="4" spans="1:15" x14ac:dyDescent="0.25">
      <c r="A4" s="651" t="s">
        <v>202</v>
      </c>
      <c r="B4" s="652"/>
      <c r="C4" s="653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</row>
    <row r="5" spans="1:15" x14ac:dyDescent="0.25">
      <c r="A5" s="651" t="s">
        <v>203</v>
      </c>
      <c r="B5" s="652"/>
      <c r="C5" s="653" t="s">
        <v>204</v>
      </c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</row>
    <row r="6" spans="1:15" x14ac:dyDescent="0.25">
      <c r="A6" s="651" t="s">
        <v>205</v>
      </c>
      <c r="B6" s="652"/>
      <c r="C6" s="653" t="s">
        <v>79</v>
      </c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4"/>
    </row>
    <row r="7" spans="1:15" x14ac:dyDescent="0.25">
      <c r="A7" s="217" t="s">
        <v>206</v>
      </c>
      <c r="B7" s="218"/>
      <c r="C7" s="218"/>
      <c r="D7" s="219"/>
      <c r="E7" s="218"/>
      <c r="F7" s="218"/>
      <c r="G7" s="218"/>
      <c r="H7" s="218"/>
      <c r="I7" s="218"/>
      <c r="J7" s="219"/>
      <c r="K7" s="219"/>
      <c r="L7" s="219"/>
      <c r="M7" s="219"/>
      <c r="N7" s="219"/>
      <c r="O7" s="220"/>
    </row>
    <row r="8" spans="1:15" x14ac:dyDescent="0.25">
      <c r="A8" s="657" t="s">
        <v>16</v>
      </c>
      <c r="B8" s="657" t="s">
        <v>34</v>
      </c>
      <c r="C8" s="657" t="s">
        <v>35</v>
      </c>
      <c r="D8" s="657" t="s">
        <v>19</v>
      </c>
      <c r="E8" s="657" t="s">
        <v>20</v>
      </c>
      <c r="F8" s="657" t="s">
        <v>207</v>
      </c>
      <c r="G8" s="657"/>
      <c r="H8" s="657"/>
      <c r="I8" s="657"/>
      <c r="J8" s="657"/>
      <c r="K8" s="657"/>
      <c r="L8" s="657"/>
      <c r="M8" s="657"/>
      <c r="N8" s="657"/>
      <c r="O8" s="658" t="s">
        <v>22</v>
      </c>
    </row>
    <row r="9" spans="1:15" ht="27.75" customHeight="1" x14ac:dyDescent="0.25">
      <c r="A9" s="657"/>
      <c r="B9" s="657"/>
      <c r="C9" s="657"/>
      <c r="D9" s="657"/>
      <c r="E9" s="657"/>
      <c r="F9" s="369" t="s">
        <v>23</v>
      </c>
      <c r="G9" s="372"/>
      <c r="H9" s="374" t="s">
        <v>24</v>
      </c>
      <c r="I9" s="372"/>
      <c r="J9" s="374" t="s">
        <v>25</v>
      </c>
      <c r="K9" s="372"/>
      <c r="L9" s="374" t="s">
        <v>26</v>
      </c>
      <c r="M9" s="372"/>
      <c r="N9" s="374" t="s">
        <v>19</v>
      </c>
      <c r="O9" s="659"/>
    </row>
    <row r="10" spans="1:15" ht="12.75" customHeight="1" x14ac:dyDescent="0.25">
      <c r="A10" s="369">
        <v>1</v>
      </c>
      <c r="B10" s="369">
        <v>2</v>
      </c>
      <c r="C10" s="369">
        <v>3</v>
      </c>
      <c r="D10" s="369">
        <v>4</v>
      </c>
      <c r="E10" s="369">
        <v>5</v>
      </c>
      <c r="F10" s="657">
        <v>6</v>
      </c>
      <c r="G10" s="657"/>
      <c r="H10" s="657"/>
      <c r="I10" s="657"/>
      <c r="J10" s="657"/>
      <c r="K10" s="657"/>
      <c r="L10" s="657"/>
      <c r="M10" s="657"/>
      <c r="N10" s="657"/>
      <c r="O10" s="369">
        <v>7</v>
      </c>
    </row>
    <row r="11" spans="1:15" x14ac:dyDescent="0.25">
      <c r="A11" s="660" t="s">
        <v>29</v>
      </c>
      <c r="B11" s="661"/>
      <c r="C11" s="661"/>
      <c r="D11" s="661"/>
      <c r="E11" s="661"/>
      <c r="F11" s="661"/>
      <c r="G11" s="661"/>
      <c r="H11" s="661"/>
      <c r="I11" s="661"/>
      <c r="J11" s="661"/>
      <c r="K11" s="661"/>
      <c r="L11" s="661"/>
      <c r="M11" s="661"/>
      <c r="N11" s="661"/>
      <c r="O11" s="662"/>
    </row>
    <row r="12" spans="1:15" ht="83.25" customHeight="1" x14ac:dyDescent="0.25">
      <c r="A12" s="224">
        <v>1</v>
      </c>
      <c r="B12" s="328" t="s">
        <v>570</v>
      </c>
      <c r="C12" s="373" t="s">
        <v>210</v>
      </c>
      <c r="D12" s="240">
        <v>70</v>
      </c>
      <c r="E12" s="369" t="s">
        <v>566</v>
      </c>
      <c r="F12" s="221">
        <v>3665</v>
      </c>
      <c r="G12" s="222" t="s">
        <v>209</v>
      </c>
      <c r="H12" s="373">
        <v>1.1000000000000001</v>
      </c>
      <c r="I12" s="373"/>
      <c r="J12" s="373"/>
      <c r="K12" s="373"/>
      <c r="L12" s="373"/>
      <c r="M12" s="373" t="s">
        <v>209</v>
      </c>
      <c r="N12" s="329">
        <f>D12</f>
        <v>70</v>
      </c>
      <c r="O12" s="375">
        <f>F12*N12*IF(H12=0,1,H12)*IF(J12=0,1,J12)*IF(L12=0,1,L12)</f>
        <v>282205</v>
      </c>
    </row>
    <row r="13" spans="1:15" ht="123" customHeight="1" x14ac:dyDescent="0.25">
      <c r="A13" s="224">
        <f>A12+1</f>
        <v>2</v>
      </c>
      <c r="B13" s="328" t="s">
        <v>571</v>
      </c>
      <c r="C13" s="373" t="s">
        <v>210</v>
      </c>
      <c r="D13" s="240">
        <v>20</v>
      </c>
      <c r="E13" s="519" t="s">
        <v>567</v>
      </c>
      <c r="F13" s="221">
        <v>3665</v>
      </c>
      <c r="G13" s="222" t="s">
        <v>209</v>
      </c>
      <c r="H13" s="373">
        <v>1.2</v>
      </c>
      <c r="I13" s="373" t="s">
        <v>209</v>
      </c>
      <c r="J13" s="373">
        <v>0.5</v>
      </c>
      <c r="K13" s="373" t="s">
        <v>209</v>
      </c>
      <c r="L13" s="373">
        <v>1.1000000000000001</v>
      </c>
      <c r="M13" s="373" t="s">
        <v>209</v>
      </c>
      <c r="N13" s="329">
        <f>D13</f>
        <v>20</v>
      </c>
      <c r="O13" s="375">
        <f>F13*N13*IF(H13=0,1,H13)*IF(J13=0,1,J13)*IF(L13=0,1,L13)</f>
        <v>48378</v>
      </c>
    </row>
    <row r="14" spans="1:15" ht="51" x14ac:dyDescent="0.25">
      <c r="A14" s="224">
        <f>A13+1</f>
        <v>3</v>
      </c>
      <c r="B14" s="369" t="s">
        <v>214</v>
      </c>
      <c r="C14" s="373" t="s">
        <v>208</v>
      </c>
      <c r="D14" s="241">
        <v>4</v>
      </c>
      <c r="E14" s="369" t="s">
        <v>409</v>
      </c>
      <c r="F14" s="221">
        <v>6897</v>
      </c>
      <c r="G14" s="222" t="s">
        <v>209</v>
      </c>
      <c r="H14" s="373">
        <v>1.3</v>
      </c>
      <c r="I14" s="373"/>
      <c r="J14" s="373"/>
      <c r="K14" s="373"/>
      <c r="L14" s="373"/>
      <c r="M14" s="373" t="s">
        <v>209</v>
      </c>
      <c r="N14" s="330">
        <f>D14</f>
        <v>4</v>
      </c>
      <c r="O14" s="375">
        <f>F14*N14*IF(H14=0,1,H14)*IF(J14=0,1,J14)*IF(L14=0,1,L14)</f>
        <v>35864.400000000001</v>
      </c>
    </row>
    <row r="15" spans="1:15" ht="25.5" x14ac:dyDescent="0.25">
      <c r="A15" s="224">
        <f>A14+1</f>
        <v>4</v>
      </c>
      <c r="B15" s="369" t="s">
        <v>449</v>
      </c>
      <c r="C15" s="373" t="s">
        <v>208</v>
      </c>
      <c r="D15" s="241">
        <v>4</v>
      </c>
      <c r="E15" s="369" t="s">
        <v>410</v>
      </c>
      <c r="F15" s="221">
        <v>2463</v>
      </c>
      <c r="G15" s="222"/>
      <c r="H15" s="373"/>
      <c r="I15" s="373"/>
      <c r="J15" s="373"/>
      <c r="K15" s="373"/>
      <c r="L15" s="373"/>
      <c r="M15" s="373" t="s">
        <v>209</v>
      </c>
      <c r="N15" s="330">
        <f t="shared" ref="N15" si="0">D15</f>
        <v>4</v>
      </c>
      <c r="O15" s="375">
        <f>F15*N15*IF(H15=0,1,H15)*IF(J15=0,1,J15)*IF(L15=0,1,L15)</f>
        <v>9852</v>
      </c>
    </row>
    <row r="16" spans="1:15" ht="21" customHeight="1" x14ac:dyDescent="0.25">
      <c r="A16" s="224"/>
      <c r="B16" s="663" t="s">
        <v>30</v>
      </c>
      <c r="C16" s="664"/>
      <c r="D16" s="664"/>
      <c r="E16" s="664"/>
      <c r="F16" s="664"/>
      <c r="G16" s="664"/>
      <c r="H16" s="664"/>
      <c r="I16" s="664"/>
      <c r="J16" s="664"/>
      <c r="K16" s="664"/>
      <c r="L16" s="664"/>
      <c r="M16" s="664"/>
      <c r="N16" s="665"/>
      <c r="O16" s="376">
        <f>SUM(O12:O15)</f>
        <v>376299.4</v>
      </c>
    </row>
    <row r="17" spans="1:16" ht="30.75" customHeight="1" x14ac:dyDescent="0.25">
      <c r="A17" s="224">
        <f>A15+1</f>
        <v>5</v>
      </c>
      <c r="B17" s="40" t="s">
        <v>450</v>
      </c>
      <c r="C17" s="369" t="s">
        <v>211</v>
      </c>
      <c r="D17" s="369"/>
      <c r="E17" s="331" t="s">
        <v>421</v>
      </c>
      <c r="F17" s="332">
        <f>O16</f>
        <v>376299.4</v>
      </c>
      <c r="G17" s="333" t="s">
        <v>209</v>
      </c>
      <c r="H17" s="373">
        <v>1.2</v>
      </c>
      <c r="I17" s="334"/>
      <c r="J17" s="335"/>
      <c r="K17" s="335"/>
      <c r="L17" s="373"/>
      <c r="M17" s="373"/>
      <c r="N17" s="377"/>
      <c r="O17" s="378">
        <f>F17*H17</f>
        <v>451559.28</v>
      </c>
    </row>
    <row r="18" spans="1:16" ht="21" customHeight="1" x14ac:dyDescent="0.25">
      <c r="A18" s="224"/>
      <c r="B18" s="663" t="s">
        <v>212</v>
      </c>
      <c r="C18" s="66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5"/>
      <c r="O18" s="376">
        <f>O17</f>
        <v>451559.28</v>
      </c>
    </row>
    <row r="19" spans="1:16" x14ac:dyDescent="0.25">
      <c r="A19" s="660" t="s">
        <v>213</v>
      </c>
      <c r="B19" s="661"/>
      <c r="C19" s="661"/>
      <c r="D19" s="661"/>
      <c r="E19" s="661"/>
      <c r="F19" s="661"/>
      <c r="G19" s="661"/>
      <c r="H19" s="661"/>
      <c r="I19" s="661"/>
      <c r="J19" s="661"/>
      <c r="K19" s="661"/>
      <c r="L19" s="661"/>
      <c r="M19" s="661"/>
      <c r="N19" s="661"/>
      <c r="O19" s="662"/>
    </row>
    <row r="20" spans="1:16" ht="89.25" x14ac:dyDescent="0.25">
      <c r="A20" s="224">
        <f>A17+1</f>
        <v>6</v>
      </c>
      <c r="B20" s="369" t="s">
        <v>572</v>
      </c>
      <c r="C20" s="369" t="s">
        <v>210</v>
      </c>
      <c r="D20" s="240">
        <f>D12</f>
        <v>70</v>
      </c>
      <c r="E20" s="369" t="s">
        <v>568</v>
      </c>
      <c r="F20" s="221">
        <v>1167</v>
      </c>
      <c r="G20" s="222" t="s">
        <v>209</v>
      </c>
      <c r="H20" s="373">
        <v>1.2</v>
      </c>
      <c r="I20" s="373" t="s">
        <v>209</v>
      </c>
      <c r="J20" s="373">
        <v>1.1000000000000001</v>
      </c>
      <c r="K20" s="373"/>
      <c r="L20" s="373"/>
      <c r="M20" s="373" t="s">
        <v>209</v>
      </c>
      <c r="N20" s="329">
        <f>D20</f>
        <v>70</v>
      </c>
      <c r="O20" s="375">
        <f>F20*N20*IF(H20=0,1,H20)*IF(J20=0,1,J20)*IF(L20=0,1,L20)</f>
        <v>107830.8</v>
      </c>
      <c r="P20" s="223"/>
    </row>
    <row r="21" spans="1:16" ht="114.75" x14ac:dyDescent="0.25">
      <c r="A21" s="224">
        <f>A20+1</f>
        <v>7</v>
      </c>
      <c r="B21" s="519" t="s">
        <v>573</v>
      </c>
      <c r="C21" s="519" t="s">
        <v>210</v>
      </c>
      <c r="D21" s="240">
        <f>D13</f>
        <v>20</v>
      </c>
      <c r="E21" s="519" t="s">
        <v>569</v>
      </c>
      <c r="F21" s="221">
        <v>1167</v>
      </c>
      <c r="G21" s="222" t="s">
        <v>209</v>
      </c>
      <c r="H21" s="373">
        <v>1.2</v>
      </c>
      <c r="I21" s="373" t="s">
        <v>209</v>
      </c>
      <c r="J21" s="373">
        <v>0.5</v>
      </c>
      <c r="K21" s="373" t="s">
        <v>209</v>
      </c>
      <c r="L21" s="373">
        <v>1.1000000000000001</v>
      </c>
      <c r="M21" s="373" t="s">
        <v>209</v>
      </c>
      <c r="N21" s="329">
        <f>D21</f>
        <v>20</v>
      </c>
      <c r="O21" s="375">
        <f>F21*N21*IF(H21=0,1,H21)*IF(J21=0,1,J21)*IF(L21=0,1,L21)</f>
        <v>15404.4</v>
      </c>
      <c r="P21" s="223"/>
    </row>
    <row r="22" spans="1:16" ht="63.75" x14ac:dyDescent="0.25">
      <c r="A22" s="224">
        <f>A21+1</f>
        <v>8</v>
      </c>
      <c r="B22" s="369" t="s">
        <v>214</v>
      </c>
      <c r="C22" s="373" t="s">
        <v>208</v>
      </c>
      <c r="D22" s="241">
        <f>D14</f>
        <v>4</v>
      </c>
      <c r="E22" s="369" t="s">
        <v>215</v>
      </c>
      <c r="F22" s="221">
        <v>2705</v>
      </c>
      <c r="G22" s="222" t="s">
        <v>209</v>
      </c>
      <c r="H22" s="373">
        <v>1.3</v>
      </c>
      <c r="I22" s="373" t="s">
        <v>209</v>
      </c>
      <c r="J22" s="373">
        <v>1.2</v>
      </c>
      <c r="K22" s="373"/>
      <c r="L22" s="373"/>
      <c r="M22" s="373" t="s">
        <v>209</v>
      </c>
      <c r="N22" s="330">
        <f>D22</f>
        <v>4</v>
      </c>
      <c r="O22" s="375">
        <f>F22*N22*IF(H22=0,1,H22)*IF(J22=0,1,J22)*IF(L22=0,1,L22)</f>
        <v>16879.2</v>
      </c>
    </row>
    <row r="23" spans="1:16" ht="38.25" x14ac:dyDescent="0.25">
      <c r="A23" s="224">
        <f>A22+1</f>
        <v>9</v>
      </c>
      <c r="B23" s="369" t="s">
        <v>449</v>
      </c>
      <c r="C23" s="373" t="s">
        <v>208</v>
      </c>
      <c r="D23" s="241">
        <f>D15</f>
        <v>4</v>
      </c>
      <c r="E23" s="369" t="s">
        <v>216</v>
      </c>
      <c r="F23" s="221">
        <v>485</v>
      </c>
      <c r="G23" s="222" t="s">
        <v>209</v>
      </c>
      <c r="H23" s="373">
        <v>1.2</v>
      </c>
      <c r="I23" s="373"/>
      <c r="J23" s="373"/>
      <c r="K23" s="373"/>
      <c r="L23" s="373"/>
      <c r="M23" s="373" t="s">
        <v>209</v>
      </c>
      <c r="N23" s="330">
        <f t="shared" ref="N23" si="1">D23</f>
        <v>4</v>
      </c>
      <c r="O23" s="375">
        <f>F23*N23*IF(H23=0,1,H23)*IF(J23=0,1,J23)*IF(L23=0,1,L23)</f>
        <v>2328</v>
      </c>
    </row>
    <row r="24" spans="1:16" ht="15.75" customHeight="1" x14ac:dyDescent="0.25">
      <c r="A24" s="224"/>
      <c r="B24" s="663" t="s">
        <v>217</v>
      </c>
      <c r="C24" s="66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5"/>
      <c r="O24" s="376">
        <f>SUM(O20:O23)</f>
        <v>142442.4</v>
      </c>
    </row>
    <row r="25" spans="1:16" x14ac:dyDescent="0.25">
      <c r="A25" s="660" t="s">
        <v>218</v>
      </c>
      <c r="B25" s="661"/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1"/>
      <c r="N25" s="661"/>
      <c r="O25" s="662"/>
    </row>
    <row r="26" spans="1:16" ht="38.25" x14ac:dyDescent="0.25">
      <c r="A26" s="224">
        <f>A23+1</f>
        <v>10</v>
      </c>
      <c r="B26" s="369" t="s">
        <v>451</v>
      </c>
      <c r="C26" s="369" t="s">
        <v>219</v>
      </c>
      <c r="D26" s="226">
        <v>7.4999999999999997E-2</v>
      </c>
      <c r="E26" s="369" t="s">
        <v>452</v>
      </c>
      <c r="F26" s="221">
        <f>O18</f>
        <v>451559.28</v>
      </c>
      <c r="G26" s="222"/>
      <c r="H26" s="321"/>
      <c r="I26" s="321"/>
      <c r="J26" s="373"/>
      <c r="K26" s="373"/>
      <c r="L26" s="373"/>
      <c r="M26" s="373" t="s">
        <v>209</v>
      </c>
      <c r="N26" s="322">
        <f>D26</f>
        <v>7.4999999999999997E-2</v>
      </c>
      <c r="O26" s="375">
        <f>F26*N26*IF(H26=0,1,H26)*IF(J26=0,1,J26)*IF(L26=0,1,L26)</f>
        <v>33866.949999999997</v>
      </c>
    </row>
    <row r="27" spans="1:16" ht="38.25" x14ac:dyDescent="0.25">
      <c r="A27" s="224">
        <f>A26+1</f>
        <v>11</v>
      </c>
      <c r="B27" s="369" t="s">
        <v>412</v>
      </c>
      <c r="C27" s="369" t="s">
        <v>219</v>
      </c>
      <c r="D27" s="227">
        <v>0.19600000000000001</v>
      </c>
      <c r="E27" s="369" t="s">
        <v>411</v>
      </c>
      <c r="F27" s="323">
        <f>F26+O26</f>
        <v>485426.23</v>
      </c>
      <c r="G27" s="324"/>
      <c r="H27" s="325"/>
      <c r="I27" s="325"/>
      <c r="J27" s="269"/>
      <c r="K27" s="269"/>
      <c r="L27" s="269"/>
      <c r="M27" s="269" t="s">
        <v>209</v>
      </c>
      <c r="N27" s="326">
        <f>D27</f>
        <v>0.19600000000000001</v>
      </c>
      <c r="O27" s="375">
        <f>F27*N27*IF(H27=0,1,H27)*IF(J27=0,1,J27)*IF(L27=0,1,L27)</f>
        <v>95143.54</v>
      </c>
    </row>
    <row r="28" spans="1:16" ht="25.5" x14ac:dyDescent="0.25">
      <c r="A28" s="224">
        <f>A27+1</f>
        <v>12</v>
      </c>
      <c r="B28" s="369" t="s">
        <v>220</v>
      </c>
      <c r="C28" s="369" t="s">
        <v>219</v>
      </c>
      <c r="D28" s="227">
        <v>0.06</v>
      </c>
      <c r="E28" s="231" t="s">
        <v>221</v>
      </c>
      <c r="F28" s="221">
        <f>F26+O26</f>
        <v>485426.23</v>
      </c>
      <c r="G28" s="222" t="s">
        <v>209</v>
      </c>
      <c r="H28" s="327">
        <v>2.5</v>
      </c>
      <c r="I28" s="327"/>
      <c r="J28" s="373"/>
      <c r="K28" s="373"/>
      <c r="L28" s="373"/>
      <c r="M28" s="373" t="s">
        <v>209</v>
      </c>
      <c r="N28" s="326">
        <f>D28</f>
        <v>0.06</v>
      </c>
      <c r="O28" s="375">
        <f>F28*N28*IF(H28=0,1,H28)*IF(J28=0,1,J28)*IF(L28=0,1,L28)</f>
        <v>72813.929999999993</v>
      </c>
    </row>
    <row r="29" spans="1:16" x14ac:dyDescent="0.25">
      <c r="A29" s="663" t="s">
        <v>41</v>
      </c>
      <c r="B29" s="664"/>
      <c r="C29" s="664"/>
      <c r="D29" s="664"/>
      <c r="E29" s="664"/>
      <c r="F29" s="664"/>
      <c r="G29" s="664"/>
      <c r="H29" s="664"/>
      <c r="I29" s="664"/>
      <c r="J29" s="664"/>
      <c r="K29" s="664"/>
      <c r="L29" s="664"/>
      <c r="M29" s="664"/>
      <c r="N29" s="665"/>
      <c r="O29" s="379">
        <f>SUM(O26:O28)</f>
        <v>201824.42</v>
      </c>
    </row>
    <row r="30" spans="1:16" x14ac:dyDescent="0.25">
      <c r="A30" s="224"/>
      <c r="B30" s="41" t="s">
        <v>416</v>
      </c>
      <c r="C30" s="369"/>
      <c r="D30" s="369"/>
      <c r="E30" s="40"/>
      <c r="F30" s="372"/>
      <c r="G30" s="373"/>
      <c r="H30" s="373"/>
      <c r="I30" s="373"/>
      <c r="J30" s="373"/>
      <c r="K30" s="373"/>
      <c r="L30" s="373"/>
      <c r="M30" s="373"/>
      <c r="N30" s="225"/>
      <c r="O30" s="379">
        <f>O29+O24+O18</f>
        <v>795826.1</v>
      </c>
    </row>
    <row r="31" spans="1:16" ht="19.5" customHeight="1" x14ac:dyDescent="0.25">
      <c r="A31" s="237"/>
      <c r="B31" s="577" t="s">
        <v>574</v>
      </c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371"/>
      <c r="N31" s="238">
        <v>5.12</v>
      </c>
      <c r="O31" s="380">
        <f>O30*N31</f>
        <v>4074629.63</v>
      </c>
    </row>
    <row r="32" spans="1:16" x14ac:dyDescent="0.25">
      <c r="A32" s="381"/>
      <c r="B32" s="381" t="s">
        <v>414</v>
      </c>
      <c r="C32" s="381"/>
      <c r="D32" s="381"/>
      <c r="E32" s="381" t="s">
        <v>415</v>
      </c>
      <c r="F32" s="381"/>
      <c r="G32" s="381"/>
      <c r="H32" s="381"/>
      <c r="I32" s="381"/>
      <c r="J32" s="381"/>
      <c r="K32" s="381"/>
      <c r="L32" s="381"/>
      <c r="M32" s="381"/>
      <c r="N32" s="381"/>
      <c r="O32" s="382">
        <f>O31*1.1</f>
        <v>4482092.59</v>
      </c>
    </row>
  </sheetData>
  <mergeCells count="25">
    <mergeCell ref="A25:O25"/>
    <mergeCell ref="A29:N29"/>
    <mergeCell ref="B31:L31"/>
    <mergeCell ref="F10:N10"/>
    <mergeCell ref="A11:O11"/>
    <mergeCell ref="B16:N16"/>
    <mergeCell ref="B18:N18"/>
    <mergeCell ref="A19:O19"/>
    <mergeCell ref="B24:N24"/>
    <mergeCell ref="A6:B6"/>
    <mergeCell ref="C6:O6"/>
    <mergeCell ref="A8:A9"/>
    <mergeCell ref="B8:B9"/>
    <mergeCell ref="C8:C9"/>
    <mergeCell ref="D8:D9"/>
    <mergeCell ref="E8:E9"/>
    <mergeCell ref="F8:N8"/>
    <mergeCell ref="O8:O9"/>
    <mergeCell ref="A5:B5"/>
    <mergeCell ref="C5:O5"/>
    <mergeCell ref="A1:O1"/>
    <mergeCell ref="A2:O2"/>
    <mergeCell ref="A3:O3"/>
    <mergeCell ref="A4:B4"/>
    <mergeCell ref="C4:O4"/>
  </mergeCells>
  <pageMargins left="0.7" right="0.7" top="0.75" bottom="0.75" header="0.3" footer="0.3"/>
  <pageSetup paperSize="9" scale="8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opLeftCell="A61" zoomScale="88" zoomScaleNormal="88" workbookViewId="0">
      <selection activeCell="G21" sqref="G21"/>
    </sheetView>
  </sheetViews>
  <sheetFormatPr defaultRowHeight="15" x14ac:dyDescent="0.25"/>
  <cols>
    <col min="1" max="1" width="9.140625" style="442"/>
    <col min="2" max="2" width="39.85546875" style="442" customWidth="1"/>
    <col min="3" max="3" width="19.140625" style="442" customWidth="1"/>
    <col min="4" max="4" width="11" style="442" customWidth="1"/>
    <col min="5" max="8" width="9.140625" style="442"/>
    <col min="9" max="9" width="11.5703125" style="442" customWidth="1"/>
    <col min="10" max="10" width="18.42578125" style="442" customWidth="1"/>
    <col min="11" max="11" width="58.5703125" style="442" customWidth="1"/>
    <col min="12" max="257" width="9.140625" style="442"/>
    <col min="258" max="258" width="39.85546875" style="442" customWidth="1"/>
    <col min="259" max="259" width="19.140625" style="442" customWidth="1"/>
    <col min="260" max="260" width="11" style="442" customWidth="1"/>
    <col min="261" max="264" width="9.140625" style="442"/>
    <col min="265" max="265" width="11.5703125" style="442" customWidth="1"/>
    <col min="266" max="266" width="18.42578125" style="442" customWidth="1"/>
    <col min="267" max="513" width="9.140625" style="442"/>
    <col min="514" max="514" width="39.85546875" style="442" customWidth="1"/>
    <col min="515" max="515" width="19.140625" style="442" customWidth="1"/>
    <col min="516" max="516" width="11" style="442" customWidth="1"/>
    <col min="517" max="520" width="9.140625" style="442"/>
    <col min="521" max="521" width="11.5703125" style="442" customWidth="1"/>
    <col min="522" max="522" width="18.42578125" style="442" customWidth="1"/>
    <col min="523" max="769" width="9.140625" style="442"/>
    <col min="770" max="770" width="39.85546875" style="442" customWidth="1"/>
    <col min="771" max="771" width="19.140625" style="442" customWidth="1"/>
    <col min="772" max="772" width="11" style="442" customWidth="1"/>
    <col min="773" max="776" width="9.140625" style="442"/>
    <col min="777" max="777" width="11.5703125" style="442" customWidth="1"/>
    <col min="778" max="778" width="18.42578125" style="442" customWidth="1"/>
    <col min="779" max="1025" width="9.140625" style="442"/>
    <col min="1026" max="1026" width="39.85546875" style="442" customWidth="1"/>
    <col min="1027" max="1027" width="19.140625" style="442" customWidth="1"/>
    <col min="1028" max="1028" width="11" style="442" customWidth="1"/>
    <col min="1029" max="1032" width="9.140625" style="442"/>
    <col min="1033" max="1033" width="11.5703125" style="442" customWidth="1"/>
    <col min="1034" max="1034" width="18.42578125" style="442" customWidth="1"/>
    <col min="1035" max="1281" width="9.140625" style="442"/>
    <col min="1282" max="1282" width="39.85546875" style="442" customWidth="1"/>
    <col min="1283" max="1283" width="19.140625" style="442" customWidth="1"/>
    <col min="1284" max="1284" width="11" style="442" customWidth="1"/>
    <col min="1285" max="1288" width="9.140625" style="442"/>
    <col min="1289" max="1289" width="11.5703125" style="442" customWidth="1"/>
    <col min="1290" max="1290" width="18.42578125" style="442" customWidth="1"/>
    <col min="1291" max="1537" width="9.140625" style="442"/>
    <col min="1538" max="1538" width="39.85546875" style="442" customWidth="1"/>
    <col min="1539" max="1539" width="19.140625" style="442" customWidth="1"/>
    <col min="1540" max="1540" width="11" style="442" customWidth="1"/>
    <col min="1541" max="1544" width="9.140625" style="442"/>
    <col min="1545" max="1545" width="11.5703125" style="442" customWidth="1"/>
    <col min="1546" max="1546" width="18.42578125" style="442" customWidth="1"/>
    <col min="1547" max="1793" width="9.140625" style="442"/>
    <col min="1794" max="1794" width="39.85546875" style="442" customWidth="1"/>
    <col min="1795" max="1795" width="19.140625" style="442" customWidth="1"/>
    <col min="1796" max="1796" width="11" style="442" customWidth="1"/>
    <col min="1797" max="1800" width="9.140625" style="442"/>
    <col min="1801" max="1801" width="11.5703125" style="442" customWidth="1"/>
    <col min="1802" max="1802" width="18.42578125" style="442" customWidth="1"/>
    <col min="1803" max="2049" width="9.140625" style="442"/>
    <col min="2050" max="2050" width="39.85546875" style="442" customWidth="1"/>
    <col min="2051" max="2051" width="19.140625" style="442" customWidth="1"/>
    <col min="2052" max="2052" width="11" style="442" customWidth="1"/>
    <col min="2053" max="2056" width="9.140625" style="442"/>
    <col min="2057" max="2057" width="11.5703125" style="442" customWidth="1"/>
    <col min="2058" max="2058" width="18.42578125" style="442" customWidth="1"/>
    <col min="2059" max="2305" width="9.140625" style="442"/>
    <col min="2306" max="2306" width="39.85546875" style="442" customWidth="1"/>
    <col min="2307" max="2307" width="19.140625" style="442" customWidth="1"/>
    <col min="2308" max="2308" width="11" style="442" customWidth="1"/>
    <col min="2309" max="2312" width="9.140625" style="442"/>
    <col min="2313" max="2313" width="11.5703125" style="442" customWidth="1"/>
    <col min="2314" max="2314" width="18.42578125" style="442" customWidth="1"/>
    <col min="2315" max="2561" width="9.140625" style="442"/>
    <col min="2562" max="2562" width="39.85546875" style="442" customWidth="1"/>
    <col min="2563" max="2563" width="19.140625" style="442" customWidth="1"/>
    <col min="2564" max="2564" width="11" style="442" customWidth="1"/>
    <col min="2565" max="2568" width="9.140625" style="442"/>
    <col min="2569" max="2569" width="11.5703125" style="442" customWidth="1"/>
    <col min="2570" max="2570" width="18.42578125" style="442" customWidth="1"/>
    <col min="2571" max="2817" width="9.140625" style="442"/>
    <col min="2818" max="2818" width="39.85546875" style="442" customWidth="1"/>
    <col min="2819" max="2819" width="19.140625" style="442" customWidth="1"/>
    <col min="2820" max="2820" width="11" style="442" customWidth="1"/>
    <col min="2821" max="2824" width="9.140625" style="442"/>
    <col min="2825" max="2825" width="11.5703125" style="442" customWidth="1"/>
    <col min="2826" max="2826" width="18.42578125" style="442" customWidth="1"/>
    <col min="2827" max="3073" width="9.140625" style="442"/>
    <col min="3074" max="3074" width="39.85546875" style="442" customWidth="1"/>
    <col min="3075" max="3075" width="19.140625" style="442" customWidth="1"/>
    <col min="3076" max="3076" width="11" style="442" customWidth="1"/>
    <col min="3077" max="3080" width="9.140625" style="442"/>
    <col min="3081" max="3081" width="11.5703125" style="442" customWidth="1"/>
    <col min="3082" max="3082" width="18.42578125" style="442" customWidth="1"/>
    <col min="3083" max="3329" width="9.140625" style="442"/>
    <col min="3330" max="3330" width="39.85546875" style="442" customWidth="1"/>
    <col min="3331" max="3331" width="19.140625" style="442" customWidth="1"/>
    <col min="3332" max="3332" width="11" style="442" customWidth="1"/>
    <col min="3333" max="3336" width="9.140625" style="442"/>
    <col min="3337" max="3337" width="11.5703125" style="442" customWidth="1"/>
    <col min="3338" max="3338" width="18.42578125" style="442" customWidth="1"/>
    <col min="3339" max="3585" width="9.140625" style="442"/>
    <col min="3586" max="3586" width="39.85546875" style="442" customWidth="1"/>
    <col min="3587" max="3587" width="19.140625" style="442" customWidth="1"/>
    <col min="3588" max="3588" width="11" style="442" customWidth="1"/>
    <col min="3589" max="3592" width="9.140625" style="442"/>
    <col min="3593" max="3593" width="11.5703125" style="442" customWidth="1"/>
    <col min="3594" max="3594" width="18.42578125" style="442" customWidth="1"/>
    <col min="3595" max="3841" width="9.140625" style="442"/>
    <col min="3842" max="3842" width="39.85546875" style="442" customWidth="1"/>
    <col min="3843" max="3843" width="19.140625" style="442" customWidth="1"/>
    <col min="3844" max="3844" width="11" style="442" customWidth="1"/>
    <col min="3845" max="3848" width="9.140625" style="442"/>
    <col min="3849" max="3849" width="11.5703125" style="442" customWidth="1"/>
    <col min="3850" max="3850" width="18.42578125" style="442" customWidth="1"/>
    <col min="3851" max="4097" width="9.140625" style="442"/>
    <col min="4098" max="4098" width="39.85546875" style="442" customWidth="1"/>
    <col min="4099" max="4099" width="19.140625" style="442" customWidth="1"/>
    <col min="4100" max="4100" width="11" style="442" customWidth="1"/>
    <col min="4101" max="4104" width="9.140625" style="442"/>
    <col min="4105" max="4105" width="11.5703125" style="442" customWidth="1"/>
    <col min="4106" max="4106" width="18.42578125" style="442" customWidth="1"/>
    <col min="4107" max="4353" width="9.140625" style="442"/>
    <col min="4354" max="4354" width="39.85546875" style="442" customWidth="1"/>
    <col min="4355" max="4355" width="19.140625" style="442" customWidth="1"/>
    <col min="4356" max="4356" width="11" style="442" customWidth="1"/>
    <col min="4357" max="4360" width="9.140625" style="442"/>
    <col min="4361" max="4361" width="11.5703125" style="442" customWidth="1"/>
    <col min="4362" max="4362" width="18.42578125" style="442" customWidth="1"/>
    <col min="4363" max="4609" width="9.140625" style="442"/>
    <col min="4610" max="4610" width="39.85546875" style="442" customWidth="1"/>
    <col min="4611" max="4611" width="19.140625" style="442" customWidth="1"/>
    <col min="4612" max="4612" width="11" style="442" customWidth="1"/>
    <col min="4613" max="4616" width="9.140625" style="442"/>
    <col min="4617" max="4617" width="11.5703125" style="442" customWidth="1"/>
    <col min="4618" max="4618" width="18.42578125" style="442" customWidth="1"/>
    <col min="4619" max="4865" width="9.140625" style="442"/>
    <col min="4866" max="4866" width="39.85546875" style="442" customWidth="1"/>
    <col min="4867" max="4867" width="19.140625" style="442" customWidth="1"/>
    <col min="4868" max="4868" width="11" style="442" customWidth="1"/>
    <col min="4869" max="4872" width="9.140625" style="442"/>
    <col min="4873" max="4873" width="11.5703125" style="442" customWidth="1"/>
    <col min="4874" max="4874" width="18.42578125" style="442" customWidth="1"/>
    <col min="4875" max="5121" width="9.140625" style="442"/>
    <col min="5122" max="5122" width="39.85546875" style="442" customWidth="1"/>
    <col min="5123" max="5123" width="19.140625" style="442" customWidth="1"/>
    <col min="5124" max="5124" width="11" style="442" customWidth="1"/>
    <col min="5125" max="5128" width="9.140625" style="442"/>
    <col min="5129" max="5129" width="11.5703125" style="442" customWidth="1"/>
    <col min="5130" max="5130" width="18.42578125" style="442" customWidth="1"/>
    <col min="5131" max="5377" width="9.140625" style="442"/>
    <col min="5378" max="5378" width="39.85546875" style="442" customWidth="1"/>
    <col min="5379" max="5379" width="19.140625" style="442" customWidth="1"/>
    <col min="5380" max="5380" width="11" style="442" customWidth="1"/>
    <col min="5381" max="5384" width="9.140625" style="442"/>
    <col min="5385" max="5385" width="11.5703125" style="442" customWidth="1"/>
    <col min="5386" max="5386" width="18.42578125" style="442" customWidth="1"/>
    <col min="5387" max="5633" width="9.140625" style="442"/>
    <col min="5634" max="5634" width="39.85546875" style="442" customWidth="1"/>
    <col min="5635" max="5635" width="19.140625" style="442" customWidth="1"/>
    <col min="5636" max="5636" width="11" style="442" customWidth="1"/>
    <col min="5637" max="5640" width="9.140625" style="442"/>
    <col min="5641" max="5641" width="11.5703125" style="442" customWidth="1"/>
    <col min="5642" max="5642" width="18.42578125" style="442" customWidth="1"/>
    <col min="5643" max="5889" width="9.140625" style="442"/>
    <col min="5890" max="5890" width="39.85546875" style="442" customWidth="1"/>
    <col min="5891" max="5891" width="19.140625" style="442" customWidth="1"/>
    <col min="5892" max="5892" width="11" style="442" customWidth="1"/>
    <col min="5893" max="5896" width="9.140625" style="442"/>
    <col min="5897" max="5897" width="11.5703125" style="442" customWidth="1"/>
    <col min="5898" max="5898" width="18.42578125" style="442" customWidth="1"/>
    <col min="5899" max="6145" width="9.140625" style="442"/>
    <col min="6146" max="6146" width="39.85546875" style="442" customWidth="1"/>
    <col min="6147" max="6147" width="19.140625" style="442" customWidth="1"/>
    <col min="6148" max="6148" width="11" style="442" customWidth="1"/>
    <col min="6149" max="6152" width="9.140625" style="442"/>
    <col min="6153" max="6153" width="11.5703125" style="442" customWidth="1"/>
    <col min="6154" max="6154" width="18.42578125" style="442" customWidth="1"/>
    <col min="6155" max="6401" width="9.140625" style="442"/>
    <col min="6402" max="6402" width="39.85546875" style="442" customWidth="1"/>
    <col min="6403" max="6403" width="19.140625" style="442" customWidth="1"/>
    <col min="6404" max="6404" width="11" style="442" customWidth="1"/>
    <col min="6405" max="6408" width="9.140625" style="442"/>
    <col min="6409" max="6409" width="11.5703125" style="442" customWidth="1"/>
    <col min="6410" max="6410" width="18.42578125" style="442" customWidth="1"/>
    <col min="6411" max="6657" width="9.140625" style="442"/>
    <col min="6658" max="6658" width="39.85546875" style="442" customWidth="1"/>
    <col min="6659" max="6659" width="19.140625" style="442" customWidth="1"/>
    <col min="6660" max="6660" width="11" style="442" customWidth="1"/>
    <col min="6661" max="6664" width="9.140625" style="442"/>
    <col min="6665" max="6665" width="11.5703125" style="442" customWidth="1"/>
    <col min="6666" max="6666" width="18.42578125" style="442" customWidth="1"/>
    <col min="6667" max="6913" width="9.140625" style="442"/>
    <col min="6914" max="6914" width="39.85546875" style="442" customWidth="1"/>
    <col min="6915" max="6915" width="19.140625" style="442" customWidth="1"/>
    <col min="6916" max="6916" width="11" style="442" customWidth="1"/>
    <col min="6917" max="6920" width="9.140625" style="442"/>
    <col min="6921" max="6921" width="11.5703125" style="442" customWidth="1"/>
    <col min="6922" max="6922" width="18.42578125" style="442" customWidth="1"/>
    <col min="6923" max="7169" width="9.140625" style="442"/>
    <col min="7170" max="7170" width="39.85546875" style="442" customWidth="1"/>
    <col min="7171" max="7171" width="19.140625" style="442" customWidth="1"/>
    <col min="7172" max="7172" width="11" style="442" customWidth="1"/>
    <col min="7173" max="7176" width="9.140625" style="442"/>
    <col min="7177" max="7177" width="11.5703125" style="442" customWidth="1"/>
    <col min="7178" max="7178" width="18.42578125" style="442" customWidth="1"/>
    <col min="7179" max="7425" width="9.140625" style="442"/>
    <col min="7426" max="7426" width="39.85546875" style="442" customWidth="1"/>
    <col min="7427" max="7427" width="19.140625" style="442" customWidth="1"/>
    <col min="7428" max="7428" width="11" style="442" customWidth="1"/>
    <col min="7429" max="7432" width="9.140625" style="442"/>
    <col min="7433" max="7433" width="11.5703125" style="442" customWidth="1"/>
    <col min="7434" max="7434" width="18.42578125" style="442" customWidth="1"/>
    <col min="7435" max="7681" width="9.140625" style="442"/>
    <col min="7682" max="7682" width="39.85546875" style="442" customWidth="1"/>
    <col min="7683" max="7683" width="19.140625" style="442" customWidth="1"/>
    <col min="7684" max="7684" width="11" style="442" customWidth="1"/>
    <col min="7685" max="7688" width="9.140625" style="442"/>
    <col min="7689" max="7689" width="11.5703125" style="442" customWidth="1"/>
    <col min="7690" max="7690" width="18.42578125" style="442" customWidth="1"/>
    <col min="7691" max="7937" width="9.140625" style="442"/>
    <col min="7938" max="7938" width="39.85546875" style="442" customWidth="1"/>
    <col min="7939" max="7939" width="19.140625" style="442" customWidth="1"/>
    <col min="7940" max="7940" width="11" style="442" customWidth="1"/>
    <col min="7941" max="7944" width="9.140625" style="442"/>
    <col min="7945" max="7945" width="11.5703125" style="442" customWidth="1"/>
    <col min="7946" max="7946" width="18.42578125" style="442" customWidth="1"/>
    <col min="7947" max="8193" width="9.140625" style="442"/>
    <col min="8194" max="8194" width="39.85546875" style="442" customWidth="1"/>
    <col min="8195" max="8195" width="19.140625" style="442" customWidth="1"/>
    <col min="8196" max="8196" width="11" style="442" customWidth="1"/>
    <col min="8197" max="8200" width="9.140625" style="442"/>
    <col min="8201" max="8201" width="11.5703125" style="442" customWidth="1"/>
    <col min="8202" max="8202" width="18.42578125" style="442" customWidth="1"/>
    <col min="8203" max="8449" width="9.140625" style="442"/>
    <col min="8450" max="8450" width="39.85546875" style="442" customWidth="1"/>
    <col min="8451" max="8451" width="19.140625" style="442" customWidth="1"/>
    <col min="8452" max="8452" width="11" style="442" customWidth="1"/>
    <col min="8453" max="8456" width="9.140625" style="442"/>
    <col min="8457" max="8457" width="11.5703125" style="442" customWidth="1"/>
    <col min="8458" max="8458" width="18.42578125" style="442" customWidth="1"/>
    <col min="8459" max="8705" width="9.140625" style="442"/>
    <col min="8706" max="8706" width="39.85546875" style="442" customWidth="1"/>
    <col min="8707" max="8707" width="19.140625" style="442" customWidth="1"/>
    <col min="8708" max="8708" width="11" style="442" customWidth="1"/>
    <col min="8709" max="8712" width="9.140625" style="442"/>
    <col min="8713" max="8713" width="11.5703125" style="442" customWidth="1"/>
    <col min="8714" max="8714" width="18.42578125" style="442" customWidth="1"/>
    <col min="8715" max="8961" width="9.140625" style="442"/>
    <col min="8962" max="8962" width="39.85546875" style="442" customWidth="1"/>
    <col min="8963" max="8963" width="19.140625" style="442" customWidth="1"/>
    <col min="8964" max="8964" width="11" style="442" customWidth="1"/>
    <col min="8965" max="8968" width="9.140625" style="442"/>
    <col min="8969" max="8969" width="11.5703125" style="442" customWidth="1"/>
    <col min="8970" max="8970" width="18.42578125" style="442" customWidth="1"/>
    <col min="8971" max="9217" width="9.140625" style="442"/>
    <col min="9218" max="9218" width="39.85546875" style="442" customWidth="1"/>
    <col min="9219" max="9219" width="19.140625" style="442" customWidth="1"/>
    <col min="9220" max="9220" width="11" style="442" customWidth="1"/>
    <col min="9221" max="9224" width="9.140625" style="442"/>
    <col min="9225" max="9225" width="11.5703125" style="442" customWidth="1"/>
    <col min="9226" max="9226" width="18.42578125" style="442" customWidth="1"/>
    <col min="9227" max="9473" width="9.140625" style="442"/>
    <col min="9474" max="9474" width="39.85546875" style="442" customWidth="1"/>
    <col min="9475" max="9475" width="19.140625" style="442" customWidth="1"/>
    <col min="9476" max="9476" width="11" style="442" customWidth="1"/>
    <col min="9477" max="9480" width="9.140625" style="442"/>
    <col min="9481" max="9481" width="11.5703125" style="442" customWidth="1"/>
    <col min="9482" max="9482" width="18.42578125" style="442" customWidth="1"/>
    <col min="9483" max="9729" width="9.140625" style="442"/>
    <col min="9730" max="9730" width="39.85546875" style="442" customWidth="1"/>
    <col min="9731" max="9731" width="19.140625" style="442" customWidth="1"/>
    <col min="9732" max="9732" width="11" style="442" customWidth="1"/>
    <col min="9733" max="9736" width="9.140625" style="442"/>
    <col min="9737" max="9737" width="11.5703125" style="442" customWidth="1"/>
    <col min="9738" max="9738" width="18.42578125" style="442" customWidth="1"/>
    <col min="9739" max="9985" width="9.140625" style="442"/>
    <col min="9986" max="9986" width="39.85546875" style="442" customWidth="1"/>
    <col min="9987" max="9987" width="19.140625" style="442" customWidth="1"/>
    <col min="9988" max="9988" width="11" style="442" customWidth="1"/>
    <col min="9989" max="9992" width="9.140625" style="442"/>
    <col min="9993" max="9993" width="11.5703125" style="442" customWidth="1"/>
    <col min="9994" max="9994" width="18.42578125" style="442" customWidth="1"/>
    <col min="9995" max="10241" width="9.140625" style="442"/>
    <col min="10242" max="10242" width="39.85546875" style="442" customWidth="1"/>
    <col min="10243" max="10243" width="19.140625" style="442" customWidth="1"/>
    <col min="10244" max="10244" width="11" style="442" customWidth="1"/>
    <col min="10245" max="10248" width="9.140625" style="442"/>
    <col min="10249" max="10249" width="11.5703125" style="442" customWidth="1"/>
    <col min="10250" max="10250" width="18.42578125" style="442" customWidth="1"/>
    <col min="10251" max="10497" width="9.140625" style="442"/>
    <col min="10498" max="10498" width="39.85546875" style="442" customWidth="1"/>
    <col min="10499" max="10499" width="19.140625" style="442" customWidth="1"/>
    <col min="10500" max="10500" width="11" style="442" customWidth="1"/>
    <col min="10501" max="10504" width="9.140625" style="442"/>
    <col min="10505" max="10505" width="11.5703125" style="442" customWidth="1"/>
    <col min="10506" max="10506" width="18.42578125" style="442" customWidth="1"/>
    <col min="10507" max="10753" width="9.140625" style="442"/>
    <col min="10754" max="10754" width="39.85546875" style="442" customWidth="1"/>
    <col min="10755" max="10755" width="19.140625" style="442" customWidth="1"/>
    <col min="10756" max="10756" width="11" style="442" customWidth="1"/>
    <col min="10757" max="10760" width="9.140625" style="442"/>
    <col min="10761" max="10761" width="11.5703125" style="442" customWidth="1"/>
    <col min="10762" max="10762" width="18.42578125" style="442" customWidth="1"/>
    <col min="10763" max="11009" width="9.140625" style="442"/>
    <col min="11010" max="11010" width="39.85546875" style="442" customWidth="1"/>
    <col min="11011" max="11011" width="19.140625" style="442" customWidth="1"/>
    <col min="11012" max="11012" width="11" style="442" customWidth="1"/>
    <col min="11013" max="11016" width="9.140625" style="442"/>
    <col min="11017" max="11017" width="11.5703125" style="442" customWidth="1"/>
    <col min="11018" max="11018" width="18.42578125" style="442" customWidth="1"/>
    <col min="11019" max="11265" width="9.140625" style="442"/>
    <col min="11266" max="11266" width="39.85546875" style="442" customWidth="1"/>
    <col min="11267" max="11267" width="19.140625" style="442" customWidth="1"/>
    <col min="11268" max="11268" width="11" style="442" customWidth="1"/>
    <col min="11269" max="11272" width="9.140625" style="442"/>
    <col min="11273" max="11273" width="11.5703125" style="442" customWidth="1"/>
    <col min="11274" max="11274" width="18.42578125" style="442" customWidth="1"/>
    <col min="11275" max="11521" width="9.140625" style="442"/>
    <col min="11522" max="11522" width="39.85546875" style="442" customWidth="1"/>
    <col min="11523" max="11523" width="19.140625" style="442" customWidth="1"/>
    <col min="11524" max="11524" width="11" style="442" customWidth="1"/>
    <col min="11525" max="11528" width="9.140625" style="442"/>
    <col min="11529" max="11529" width="11.5703125" style="442" customWidth="1"/>
    <col min="11530" max="11530" width="18.42578125" style="442" customWidth="1"/>
    <col min="11531" max="11777" width="9.140625" style="442"/>
    <col min="11778" max="11778" width="39.85546875" style="442" customWidth="1"/>
    <col min="11779" max="11779" width="19.140625" style="442" customWidth="1"/>
    <col min="11780" max="11780" width="11" style="442" customWidth="1"/>
    <col min="11781" max="11784" width="9.140625" style="442"/>
    <col min="11785" max="11785" width="11.5703125" style="442" customWidth="1"/>
    <col min="11786" max="11786" width="18.42578125" style="442" customWidth="1"/>
    <col min="11787" max="12033" width="9.140625" style="442"/>
    <col min="12034" max="12034" width="39.85546875" style="442" customWidth="1"/>
    <col min="12035" max="12035" width="19.140625" style="442" customWidth="1"/>
    <col min="12036" max="12036" width="11" style="442" customWidth="1"/>
    <col min="12037" max="12040" width="9.140625" style="442"/>
    <col min="12041" max="12041" width="11.5703125" style="442" customWidth="1"/>
    <col min="12042" max="12042" width="18.42578125" style="442" customWidth="1"/>
    <col min="12043" max="12289" width="9.140625" style="442"/>
    <col min="12290" max="12290" width="39.85546875" style="442" customWidth="1"/>
    <col min="12291" max="12291" width="19.140625" style="442" customWidth="1"/>
    <col min="12292" max="12292" width="11" style="442" customWidth="1"/>
    <col min="12293" max="12296" width="9.140625" style="442"/>
    <col min="12297" max="12297" width="11.5703125" style="442" customWidth="1"/>
    <col min="12298" max="12298" width="18.42578125" style="442" customWidth="1"/>
    <col min="12299" max="12545" width="9.140625" style="442"/>
    <col min="12546" max="12546" width="39.85546875" style="442" customWidth="1"/>
    <col min="12547" max="12547" width="19.140625" style="442" customWidth="1"/>
    <col min="12548" max="12548" width="11" style="442" customWidth="1"/>
    <col min="12549" max="12552" width="9.140625" style="442"/>
    <col min="12553" max="12553" width="11.5703125" style="442" customWidth="1"/>
    <col min="12554" max="12554" width="18.42578125" style="442" customWidth="1"/>
    <col min="12555" max="12801" width="9.140625" style="442"/>
    <col min="12802" max="12802" width="39.85546875" style="442" customWidth="1"/>
    <col min="12803" max="12803" width="19.140625" style="442" customWidth="1"/>
    <col min="12804" max="12804" width="11" style="442" customWidth="1"/>
    <col min="12805" max="12808" width="9.140625" style="442"/>
    <col min="12809" max="12809" width="11.5703125" style="442" customWidth="1"/>
    <col min="12810" max="12810" width="18.42578125" style="442" customWidth="1"/>
    <col min="12811" max="13057" width="9.140625" style="442"/>
    <col min="13058" max="13058" width="39.85546875" style="442" customWidth="1"/>
    <col min="13059" max="13059" width="19.140625" style="442" customWidth="1"/>
    <col min="13060" max="13060" width="11" style="442" customWidth="1"/>
    <col min="13061" max="13064" width="9.140625" style="442"/>
    <col min="13065" max="13065" width="11.5703125" style="442" customWidth="1"/>
    <col min="13066" max="13066" width="18.42578125" style="442" customWidth="1"/>
    <col min="13067" max="13313" width="9.140625" style="442"/>
    <col min="13314" max="13314" width="39.85546875" style="442" customWidth="1"/>
    <col min="13315" max="13315" width="19.140625" style="442" customWidth="1"/>
    <col min="13316" max="13316" width="11" style="442" customWidth="1"/>
    <col min="13317" max="13320" width="9.140625" style="442"/>
    <col min="13321" max="13321" width="11.5703125" style="442" customWidth="1"/>
    <col min="13322" max="13322" width="18.42578125" style="442" customWidth="1"/>
    <col min="13323" max="13569" width="9.140625" style="442"/>
    <col min="13570" max="13570" width="39.85546875" style="442" customWidth="1"/>
    <col min="13571" max="13571" width="19.140625" style="442" customWidth="1"/>
    <col min="13572" max="13572" width="11" style="442" customWidth="1"/>
    <col min="13573" max="13576" width="9.140625" style="442"/>
    <col min="13577" max="13577" width="11.5703125" style="442" customWidth="1"/>
    <col min="13578" max="13578" width="18.42578125" style="442" customWidth="1"/>
    <col min="13579" max="13825" width="9.140625" style="442"/>
    <col min="13826" max="13826" width="39.85546875" style="442" customWidth="1"/>
    <col min="13827" max="13827" width="19.140625" style="442" customWidth="1"/>
    <col min="13828" max="13828" width="11" style="442" customWidth="1"/>
    <col min="13829" max="13832" width="9.140625" style="442"/>
    <col min="13833" max="13833" width="11.5703125" style="442" customWidth="1"/>
    <col min="13834" max="13834" width="18.42578125" style="442" customWidth="1"/>
    <col min="13835" max="14081" width="9.140625" style="442"/>
    <col min="14082" max="14082" width="39.85546875" style="442" customWidth="1"/>
    <col min="14083" max="14083" width="19.140625" style="442" customWidth="1"/>
    <col min="14084" max="14084" width="11" style="442" customWidth="1"/>
    <col min="14085" max="14088" width="9.140625" style="442"/>
    <col min="14089" max="14089" width="11.5703125" style="442" customWidth="1"/>
    <col min="14090" max="14090" width="18.42578125" style="442" customWidth="1"/>
    <col min="14091" max="14337" width="9.140625" style="442"/>
    <col min="14338" max="14338" width="39.85546875" style="442" customWidth="1"/>
    <col min="14339" max="14339" width="19.140625" style="442" customWidth="1"/>
    <col min="14340" max="14340" width="11" style="442" customWidth="1"/>
    <col min="14341" max="14344" width="9.140625" style="442"/>
    <col min="14345" max="14345" width="11.5703125" style="442" customWidth="1"/>
    <col min="14346" max="14346" width="18.42578125" style="442" customWidth="1"/>
    <col min="14347" max="14593" width="9.140625" style="442"/>
    <col min="14594" max="14594" width="39.85546875" style="442" customWidth="1"/>
    <col min="14595" max="14595" width="19.140625" style="442" customWidth="1"/>
    <col min="14596" max="14596" width="11" style="442" customWidth="1"/>
    <col min="14597" max="14600" width="9.140625" style="442"/>
    <col min="14601" max="14601" width="11.5703125" style="442" customWidth="1"/>
    <col min="14602" max="14602" width="18.42578125" style="442" customWidth="1"/>
    <col min="14603" max="14849" width="9.140625" style="442"/>
    <col min="14850" max="14850" width="39.85546875" style="442" customWidth="1"/>
    <col min="14851" max="14851" width="19.140625" style="442" customWidth="1"/>
    <col min="14852" max="14852" width="11" style="442" customWidth="1"/>
    <col min="14853" max="14856" width="9.140625" style="442"/>
    <col min="14857" max="14857" width="11.5703125" style="442" customWidth="1"/>
    <col min="14858" max="14858" width="18.42578125" style="442" customWidth="1"/>
    <col min="14859" max="15105" width="9.140625" style="442"/>
    <col min="15106" max="15106" width="39.85546875" style="442" customWidth="1"/>
    <col min="15107" max="15107" width="19.140625" style="442" customWidth="1"/>
    <col min="15108" max="15108" width="11" style="442" customWidth="1"/>
    <col min="15109" max="15112" width="9.140625" style="442"/>
    <col min="15113" max="15113" width="11.5703125" style="442" customWidth="1"/>
    <col min="15114" max="15114" width="18.42578125" style="442" customWidth="1"/>
    <col min="15115" max="15361" width="9.140625" style="442"/>
    <col min="15362" max="15362" width="39.85546875" style="442" customWidth="1"/>
    <col min="15363" max="15363" width="19.140625" style="442" customWidth="1"/>
    <col min="15364" max="15364" width="11" style="442" customWidth="1"/>
    <col min="15365" max="15368" width="9.140625" style="442"/>
    <col min="15369" max="15369" width="11.5703125" style="442" customWidth="1"/>
    <col min="15370" max="15370" width="18.42578125" style="442" customWidth="1"/>
    <col min="15371" max="15617" width="9.140625" style="442"/>
    <col min="15618" max="15618" width="39.85546875" style="442" customWidth="1"/>
    <col min="15619" max="15619" width="19.140625" style="442" customWidth="1"/>
    <col min="15620" max="15620" width="11" style="442" customWidth="1"/>
    <col min="15621" max="15624" width="9.140625" style="442"/>
    <col min="15625" max="15625" width="11.5703125" style="442" customWidth="1"/>
    <col min="15626" max="15626" width="18.42578125" style="442" customWidth="1"/>
    <col min="15627" max="15873" width="9.140625" style="442"/>
    <col min="15874" max="15874" width="39.85546875" style="442" customWidth="1"/>
    <col min="15875" max="15875" width="19.140625" style="442" customWidth="1"/>
    <col min="15876" max="15876" width="11" style="442" customWidth="1"/>
    <col min="15877" max="15880" width="9.140625" style="442"/>
    <col min="15881" max="15881" width="11.5703125" style="442" customWidth="1"/>
    <col min="15882" max="15882" width="18.42578125" style="442" customWidth="1"/>
    <col min="15883" max="16129" width="9.140625" style="442"/>
    <col min="16130" max="16130" width="39.85546875" style="442" customWidth="1"/>
    <col min="16131" max="16131" width="19.140625" style="442" customWidth="1"/>
    <col min="16132" max="16132" width="11" style="442" customWidth="1"/>
    <col min="16133" max="16136" width="9.140625" style="442"/>
    <col min="16137" max="16137" width="11.5703125" style="442" customWidth="1"/>
    <col min="16138" max="16138" width="18.42578125" style="442" customWidth="1"/>
    <col min="16139" max="16384" width="9.140625" style="442"/>
  </cols>
  <sheetData>
    <row r="1" spans="1:12" x14ac:dyDescent="0.25">
      <c r="I1" s="667"/>
      <c r="J1" s="667"/>
    </row>
    <row r="3" spans="1:12" x14ac:dyDescent="0.25">
      <c r="A3" s="668" t="s">
        <v>662</v>
      </c>
      <c r="B3" s="668"/>
      <c r="C3" s="668"/>
      <c r="D3" s="668"/>
      <c r="E3" s="668"/>
      <c r="F3" s="668"/>
      <c r="G3" s="668"/>
      <c r="H3" s="668"/>
      <c r="I3" s="668"/>
      <c r="J3" s="668"/>
    </row>
    <row r="4" spans="1:12" ht="14.25" customHeight="1" x14ac:dyDescent="0.25">
      <c r="A4" s="669" t="s">
        <v>118</v>
      </c>
      <c r="B4" s="668"/>
      <c r="C4" s="668"/>
      <c r="D4" s="668"/>
      <c r="E4" s="668"/>
      <c r="F4" s="668"/>
      <c r="G4" s="668"/>
      <c r="H4" s="668"/>
      <c r="I4" s="668"/>
      <c r="J4" s="668"/>
    </row>
    <row r="5" spans="1:12" ht="48" customHeight="1" x14ac:dyDescent="0.25">
      <c r="A5" s="670" t="s">
        <v>304</v>
      </c>
      <c r="B5" s="670"/>
      <c r="C5" s="671" t="s">
        <v>453</v>
      </c>
      <c r="D5" s="671"/>
      <c r="E5" s="671"/>
      <c r="F5" s="671"/>
      <c r="G5" s="671"/>
      <c r="H5" s="671"/>
      <c r="I5" s="671"/>
      <c r="J5" s="671"/>
    </row>
    <row r="6" spans="1:12" ht="15.75" x14ac:dyDescent="0.25">
      <c r="A6" s="670" t="s">
        <v>468</v>
      </c>
      <c r="B6" s="670"/>
      <c r="C6" s="443" t="s">
        <v>157</v>
      </c>
      <c r="D6" s="443"/>
      <c r="E6" s="443"/>
      <c r="F6" s="443"/>
      <c r="G6" s="443"/>
      <c r="H6" s="443"/>
      <c r="I6" s="443"/>
      <c r="J6" s="443"/>
      <c r="K6" s="676"/>
    </row>
    <row r="7" spans="1:12" ht="15.75" x14ac:dyDescent="0.25">
      <c r="A7" s="670" t="s">
        <v>388</v>
      </c>
      <c r="B7" s="670"/>
      <c r="C7" s="443"/>
      <c r="D7" s="443"/>
      <c r="E7" s="443"/>
      <c r="F7" s="443"/>
      <c r="G7" s="443"/>
      <c r="H7" s="443"/>
      <c r="I7" s="443"/>
      <c r="J7" s="443"/>
      <c r="K7" s="676"/>
    </row>
    <row r="8" spans="1:12" ht="15.75" x14ac:dyDescent="0.25">
      <c r="A8" s="444"/>
      <c r="B8" s="444"/>
      <c r="C8" s="444"/>
      <c r="D8" s="444"/>
      <c r="E8" s="444"/>
      <c r="F8" s="444"/>
      <c r="G8" s="444"/>
      <c r="H8" s="444"/>
    </row>
    <row r="9" spans="1:12" x14ac:dyDescent="0.25">
      <c r="I9" s="445"/>
      <c r="J9" s="446"/>
    </row>
    <row r="11" spans="1:12" ht="25.5" x14ac:dyDescent="0.25">
      <c r="A11" s="447" t="s">
        <v>158</v>
      </c>
      <c r="B11" s="447" t="s">
        <v>389</v>
      </c>
      <c r="C11" s="447" t="s">
        <v>390</v>
      </c>
      <c r="D11" s="447" t="s">
        <v>391</v>
      </c>
      <c r="E11" s="447" t="s">
        <v>392</v>
      </c>
      <c r="F11" s="447" t="s">
        <v>393</v>
      </c>
      <c r="G11" s="447" t="s">
        <v>394</v>
      </c>
      <c r="H11" s="447" t="s">
        <v>394</v>
      </c>
      <c r="I11" s="447" t="s">
        <v>394</v>
      </c>
      <c r="J11" s="447" t="s">
        <v>395</v>
      </c>
    </row>
    <row r="12" spans="1:12" x14ac:dyDescent="0.25">
      <c r="A12" s="677" t="s">
        <v>387</v>
      </c>
      <c r="B12" s="677"/>
      <c r="C12" s="677"/>
      <c r="D12" s="677"/>
      <c r="E12" s="677"/>
      <c r="F12" s="677"/>
      <c r="G12" s="677"/>
      <c r="H12" s="677"/>
      <c r="I12" s="677"/>
      <c r="J12" s="677"/>
    </row>
    <row r="13" spans="1:12" ht="24.75" customHeight="1" x14ac:dyDescent="0.25">
      <c r="A13" s="677" t="s">
        <v>396</v>
      </c>
      <c r="B13" s="677"/>
      <c r="C13" s="677"/>
      <c r="D13" s="677"/>
      <c r="E13" s="677"/>
      <c r="F13" s="677"/>
      <c r="G13" s="677"/>
      <c r="H13" s="677"/>
      <c r="I13" s="677"/>
      <c r="J13" s="677"/>
    </row>
    <row r="14" spans="1:12" x14ac:dyDescent="0.25">
      <c r="A14" s="448" t="s">
        <v>469</v>
      </c>
      <c r="B14" s="449" t="s">
        <v>470</v>
      </c>
      <c r="C14" s="449"/>
      <c r="D14" s="449"/>
      <c r="E14" s="449"/>
      <c r="F14" s="449"/>
      <c r="G14" s="449"/>
      <c r="H14" s="449"/>
      <c r="I14" s="449"/>
      <c r="J14" s="449"/>
    </row>
    <row r="15" spans="1:12" x14ac:dyDescent="0.25">
      <c r="A15" s="448"/>
      <c r="B15" s="449"/>
      <c r="C15" s="449"/>
      <c r="D15" s="449"/>
      <c r="E15" s="449"/>
      <c r="F15" s="449"/>
      <c r="G15" s="449"/>
      <c r="H15" s="448"/>
      <c r="I15" s="448"/>
      <c r="J15" s="448"/>
    </row>
    <row r="16" spans="1:12" s="457" customFormat="1" ht="43.5" customHeight="1" x14ac:dyDescent="0.25">
      <c r="A16" s="450">
        <v>1</v>
      </c>
      <c r="B16" s="451" t="s">
        <v>471</v>
      </c>
      <c r="C16" s="450" t="s">
        <v>398</v>
      </c>
      <c r="D16" s="450" t="s">
        <v>225</v>
      </c>
      <c r="E16" s="452">
        <v>33</v>
      </c>
      <c r="F16" s="453">
        <v>24</v>
      </c>
      <c r="G16" s="452">
        <v>1</v>
      </c>
      <c r="H16" s="452">
        <v>1</v>
      </c>
      <c r="I16" s="452">
        <v>1</v>
      </c>
      <c r="J16" s="454">
        <f t="shared" ref="J16:J21" si="0">E16*F16*G16*H16*I16</f>
        <v>792</v>
      </c>
      <c r="K16" s="455"/>
      <c r="L16" s="456"/>
    </row>
    <row r="17" spans="1:12" s="457" customFormat="1" ht="45.75" customHeight="1" x14ac:dyDescent="0.25">
      <c r="A17" s="450">
        <v>2</v>
      </c>
      <c r="B17" s="451" t="s">
        <v>472</v>
      </c>
      <c r="C17" s="450" t="s">
        <v>397</v>
      </c>
      <c r="D17" s="450" t="s">
        <v>225</v>
      </c>
      <c r="E17" s="452">
        <v>11</v>
      </c>
      <c r="F17" s="453">
        <v>42</v>
      </c>
      <c r="G17" s="452">
        <v>1</v>
      </c>
      <c r="H17" s="452">
        <v>1</v>
      </c>
      <c r="I17" s="452">
        <v>1</v>
      </c>
      <c r="J17" s="454">
        <f>E17*F17*G17*H17*I17</f>
        <v>462</v>
      </c>
      <c r="K17" s="455"/>
      <c r="L17" s="456"/>
    </row>
    <row r="18" spans="1:12" s="457" customFormat="1" ht="52.5" customHeight="1" x14ac:dyDescent="0.25">
      <c r="A18" s="450">
        <v>3</v>
      </c>
      <c r="B18" s="458" t="s">
        <v>473</v>
      </c>
      <c r="C18" s="450" t="s">
        <v>474</v>
      </c>
      <c r="D18" s="450" t="s">
        <v>225</v>
      </c>
      <c r="E18" s="453">
        <v>10</v>
      </c>
      <c r="F18" s="453">
        <v>24</v>
      </c>
      <c r="G18" s="452">
        <v>1</v>
      </c>
      <c r="H18" s="452">
        <v>1</v>
      </c>
      <c r="I18" s="452">
        <v>1</v>
      </c>
      <c r="J18" s="454">
        <f t="shared" si="0"/>
        <v>240</v>
      </c>
      <c r="K18" s="459"/>
      <c r="L18" s="456"/>
    </row>
    <row r="19" spans="1:12" s="457" customFormat="1" ht="44.25" customHeight="1" x14ac:dyDescent="0.25">
      <c r="A19" s="450">
        <v>4</v>
      </c>
      <c r="B19" s="458" t="s">
        <v>475</v>
      </c>
      <c r="C19" s="453" t="s">
        <v>476</v>
      </c>
      <c r="D19" s="453" t="s">
        <v>477</v>
      </c>
      <c r="E19" s="453">
        <v>9</v>
      </c>
      <c r="F19" s="453">
        <v>142</v>
      </c>
      <c r="G19" s="452">
        <v>1</v>
      </c>
      <c r="H19" s="452">
        <v>1</v>
      </c>
      <c r="I19" s="452">
        <v>1</v>
      </c>
      <c r="J19" s="454">
        <f t="shared" si="0"/>
        <v>1278</v>
      </c>
      <c r="K19" s="460"/>
      <c r="L19" s="456"/>
    </row>
    <row r="20" spans="1:12" s="457" customFormat="1" ht="44.25" customHeight="1" x14ac:dyDescent="0.25">
      <c r="A20" s="450">
        <v>5</v>
      </c>
      <c r="B20" s="458" t="s">
        <v>478</v>
      </c>
      <c r="C20" s="453" t="s">
        <v>476</v>
      </c>
      <c r="D20" s="453" t="s">
        <v>477</v>
      </c>
      <c r="E20" s="453">
        <v>1</v>
      </c>
      <c r="F20" s="453">
        <v>142</v>
      </c>
      <c r="G20" s="452">
        <v>1</v>
      </c>
      <c r="H20" s="452">
        <v>1</v>
      </c>
      <c r="I20" s="452">
        <v>1</v>
      </c>
      <c r="J20" s="454">
        <f t="shared" si="0"/>
        <v>142</v>
      </c>
      <c r="K20" s="460"/>
      <c r="L20" s="456"/>
    </row>
    <row r="21" spans="1:12" x14ac:dyDescent="0.25">
      <c r="A21" s="450">
        <v>6</v>
      </c>
      <c r="B21" s="461" t="s">
        <v>383</v>
      </c>
      <c r="C21" s="453" t="s">
        <v>399</v>
      </c>
      <c r="D21" s="453" t="s">
        <v>384</v>
      </c>
      <c r="E21" s="453">
        <v>44</v>
      </c>
      <c r="F21" s="453">
        <v>7</v>
      </c>
      <c r="G21" s="452">
        <v>1</v>
      </c>
      <c r="H21" s="452">
        <v>1</v>
      </c>
      <c r="I21" s="452">
        <v>1</v>
      </c>
      <c r="J21" s="454">
        <f t="shared" si="0"/>
        <v>308</v>
      </c>
    </row>
    <row r="22" spans="1:12" ht="15" customHeight="1" x14ac:dyDescent="0.25">
      <c r="A22" s="462" t="s">
        <v>479</v>
      </c>
      <c r="B22" s="463"/>
      <c r="C22" s="463"/>
      <c r="D22" s="463"/>
      <c r="E22" s="463"/>
      <c r="F22" s="463"/>
      <c r="G22" s="464"/>
      <c r="H22" s="464"/>
      <c r="I22" s="464"/>
      <c r="J22" s="465">
        <f>SUM(J16:J21)*1.2</f>
        <v>3866.4</v>
      </c>
    </row>
    <row r="23" spans="1:12" x14ac:dyDescent="0.25">
      <c r="A23" s="466" t="s">
        <v>480</v>
      </c>
      <c r="B23" s="467" t="s">
        <v>481</v>
      </c>
      <c r="C23" s="468"/>
      <c r="D23" s="468"/>
      <c r="E23" s="468"/>
      <c r="F23" s="468"/>
      <c r="G23" s="469"/>
      <c r="H23" s="469"/>
      <c r="I23" s="469"/>
      <c r="J23" s="452"/>
    </row>
    <row r="24" spans="1:12" s="457" customFormat="1" ht="85.5" customHeight="1" x14ac:dyDescent="0.25">
      <c r="A24" s="452">
        <v>7</v>
      </c>
      <c r="B24" s="458" t="s">
        <v>482</v>
      </c>
      <c r="C24" s="672" t="s">
        <v>483</v>
      </c>
      <c r="D24" s="673"/>
      <c r="E24" s="674"/>
      <c r="F24" s="470">
        <f>J22</f>
        <v>3866.4</v>
      </c>
      <c r="G24" s="452">
        <v>8.7499999999999994E-2</v>
      </c>
      <c r="H24" s="452">
        <v>1</v>
      </c>
      <c r="I24" s="452">
        <v>1</v>
      </c>
      <c r="J24" s="471">
        <f>F24*G24</f>
        <v>338.31</v>
      </c>
    </row>
    <row r="25" spans="1:12" s="457" customFormat="1" ht="36" customHeight="1" x14ac:dyDescent="0.25">
      <c r="A25" s="452">
        <v>8</v>
      </c>
      <c r="B25" s="458" t="s">
        <v>400</v>
      </c>
      <c r="C25" s="672" t="s">
        <v>484</v>
      </c>
      <c r="D25" s="673"/>
      <c r="E25" s="674"/>
      <c r="F25" s="472">
        <f>J22+J24</f>
        <v>4204.7</v>
      </c>
      <c r="G25" s="452">
        <v>0.06</v>
      </c>
      <c r="H25" s="452">
        <v>2.5</v>
      </c>
      <c r="I25" s="452">
        <v>1</v>
      </c>
      <c r="J25" s="471">
        <f>F25*G25*H25*I25</f>
        <v>630.71</v>
      </c>
    </row>
    <row r="26" spans="1:12" s="457" customFormat="1" ht="58.5" customHeight="1" x14ac:dyDescent="0.25">
      <c r="A26" s="452">
        <v>9</v>
      </c>
      <c r="B26" s="458" t="s">
        <v>485</v>
      </c>
      <c r="C26" s="672" t="s">
        <v>486</v>
      </c>
      <c r="D26" s="673"/>
      <c r="E26" s="674"/>
      <c r="F26" s="472">
        <f>F25</f>
        <v>4204.7</v>
      </c>
      <c r="G26" s="452">
        <v>0.36399999999999999</v>
      </c>
      <c r="H26" s="452">
        <v>1</v>
      </c>
      <c r="I26" s="452">
        <v>1</v>
      </c>
      <c r="J26" s="471">
        <f>F26*G26*H26*I26</f>
        <v>1530.51</v>
      </c>
    </row>
    <row r="27" spans="1:12" ht="15" customHeight="1" x14ac:dyDescent="0.25">
      <c r="A27" s="462" t="s">
        <v>401</v>
      </c>
      <c r="B27" s="463"/>
      <c r="C27" s="463"/>
      <c r="D27" s="463"/>
      <c r="E27" s="463"/>
      <c r="F27" s="463"/>
      <c r="G27" s="464"/>
      <c r="H27" s="464"/>
      <c r="I27" s="464"/>
      <c r="J27" s="473">
        <f>J24+J25+J26</f>
        <v>2499.5300000000002</v>
      </c>
    </row>
    <row r="28" spans="1:12" x14ac:dyDescent="0.25">
      <c r="A28" s="466" t="s">
        <v>487</v>
      </c>
      <c r="B28" s="467" t="s">
        <v>488</v>
      </c>
      <c r="C28" s="468"/>
      <c r="D28" s="468"/>
      <c r="E28" s="468"/>
      <c r="F28" s="468"/>
      <c r="G28" s="469"/>
      <c r="H28" s="474"/>
      <c r="I28" s="474"/>
      <c r="J28" s="475"/>
    </row>
    <row r="29" spans="1:12" ht="38.450000000000003" customHeight="1" x14ac:dyDescent="0.25">
      <c r="A29" s="452">
        <v>10</v>
      </c>
      <c r="B29" s="458" t="s">
        <v>489</v>
      </c>
      <c r="C29" s="453" t="s">
        <v>490</v>
      </c>
      <c r="D29" s="453" t="s">
        <v>402</v>
      </c>
      <c r="E29" s="453">
        <v>33</v>
      </c>
      <c r="F29" s="453">
        <v>8</v>
      </c>
      <c r="G29" s="452">
        <v>1</v>
      </c>
      <c r="H29" s="452">
        <v>1</v>
      </c>
      <c r="I29" s="452">
        <v>1</v>
      </c>
      <c r="J29" s="471">
        <f>E29*F29*G29</f>
        <v>264</v>
      </c>
    </row>
    <row r="30" spans="1:12" ht="38.450000000000003" customHeight="1" x14ac:dyDescent="0.25">
      <c r="A30" s="452">
        <v>11</v>
      </c>
      <c r="B30" s="458" t="s">
        <v>491</v>
      </c>
      <c r="C30" s="453" t="s">
        <v>492</v>
      </c>
      <c r="D30" s="453" t="s">
        <v>402</v>
      </c>
      <c r="E30" s="453">
        <v>11</v>
      </c>
      <c r="F30" s="453">
        <v>14</v>
      </c>
      <c r="G30" s="452">
        <v>1</v>
      </c>
      <c r="H30" s="452">
        <v>1</v>
      </c>
      <c r="I30" s="452">
        <v>1</v>
      </c>
      <c r="J30" s="471">
        <f>E30*F30*G30</f>
        <v>154</v>
      </c>
    </row>
    <row r="31" spans="1:12" ht="26.25" thickBot="1" x14ac:dyDescent="0.3">
      <c r="A31" s="452">
        <v>12</v>
      </c>
      <c r="B31" s="476" t="s">
        <v>493</v>
      </c>
      <c r="C31" s="453" t="s">
        <v>494</v>
      </c>
      <c r="D31" s="453" t="s">
        <v>423</v>
      </c>
      <c r="E31" s="453">
        <v>1</v>
      </c>
      <c r="F31" s="453">
        <v>41</v>
      </c>
      <c r="G31" s="452">
        <v>1</v>
      </c>
      <c r="H31" s="452">
        <v>1</v>
      </c>
      <c r="I31" s="452">
        <v>1</v>
      </c>
      <c r="J31" s="471">
        <f>E31*F31*G31</f>
        <v>41</v>
      </c>
    </row>
    <row r="32" spans="1:12" ht="15.75" thickBot="1" x14ac:dyDescent="0.3">
      <c r="A32" s="452">
        <v>13</v>
      </c>
      <c r="B32" s="476" t="s">
        <v>495</v>
      </c>
      <c r="C32" s="453" t="s">
        <v>496</v>
      </c>
      <c r="D32" s="453" t="s">
        <v>497</v>
      </c>
      <c r="E32" s="453">
        <v>10</v>
      </c>
      <c r="F32" s="453">
        <v>6</v>
      </c>
      <c r="G32" s="452">
        <v>1</v>
      </c>
      <c r="H32" s="452">
        <v>1</v>
      </c>
      <c r="I32" s="452">
        <v>1</v>
      </c>
      <c r="J32" s="471">
        <f>E32*F32*G32</f>
        <v>60</v>
      </c>
    </row>
    <row r="33" spans="1:14" ht="15.75" thickBot="1" x14ac:dyDescent="0.3">
      <c r="A33" s="452">
        <v>14</v>
      </c>
      <c r="B33" s="476" t="s">
        <v>498</v>
      </c>
      <c r="C33" s="453" t="s">
        <v>499</v>
      </c>
      <c r="D33" s="477" t="s">
        <v>500</v>
      </c>
      <c r="E33" s="453">
        <v>1</v>
      </c>
      <c r="F33" s="453">
        <v>19</v>
      </c>
      <c r="G33" s="452">
        <v>1</v>
      </c>
      <c r="H33" s="452">
        <v>1</v>
      </c>
      <c r="I33" s="452">
        <v>1</v>
      </c>
      <c r="J33" s="471">
        <f>PRODUCT(E33:F33)</f>
        <v>19</v>
      </c>
      <c r="K33" s="478"/>
    </row>
    <row r="34" spans="1:14" ht="15.75" thickBot="1" x14ac:dyDescent="0.3">
      <c r="A34" s="452">
        <v>15</v>
      </c>
      <c r="B34" s="476" t="s">
        <v>501</v>
      </c>
      <c r="C34" s="453" t="s">
        <v>426</v>
      </c>
      <c r="D34" s="453" t="s">
        <v>424</v>
      </c>
      <c r="E34" s="453">
        <v>1</v>
      </c>
      <c r="F34" s="453">
        <v>7</v>
      </c>
      <c r="G34" s="452">
        <v>1</v>
      </c>
      <c r="H34" s="452">
        <v>1</v>
      </c>
      <c r="I34" s="452">
        <v>1</v>
      </c>
      <c r="J34" s="471">
        <f t="shared" ref="J34:J39" si="1">PRODUCT(E34:G34)</f>
        <v>7</v>
      </c>
    </row>
    <row r="35" spans="1:14" ht="15.75" thickBot="1" x14ac:dyDescent="0.3">
      <c r="A35" s="452">
        <v>16</v>
      </c>
      <c r="B35" s="476" t="s">
        <v>502</v>
      </c>
      <c r="C35" s="453" t="s">
        <v>503</v>
      </c>
      <c r="D35" s="452" t="s">
        <v>385</v>
      </c>
      <c r="E35" s="453">
        <v>1</v>
      </c>
      <c r="F35" s="453">
        <v>200</v>
      </c>
      <c r="G35" s="452">
        <v>1</v>
      </c>
      <c r="H35" s="452">
        <v>1</v>
      </c>
      <c r="I35" s="452">
        <v>1</v>
      </c>
      <c r="J35" s="471">
        <f t="shared" si="1"/>
        <v>200</v>
      </c>
    </row>
    <row r="36" spans="1:14" ht="26.25" thickBot="1" x14ac:dyDescent="0.3">
      <c r="A36" s="452">
        <v>17</v>
      </c>
      <c r="B36" s="476" t="s">
        <v>504</v>
      </c>
      <c r="C36" s="453" t="s">
        <v>505</v>
      </c>
      <c r="D36" s="453" t="s">
        <v>385</v>
      </c>
      <c r="E36" s="453">
        <v>1</v>
      </c>
      <c r="F36" s="450">
        <v>64</v>
      </c>
      <c r="G36" s="452">
        <v>1</v>
      </c>
      <c r="H36" s="452">
        <v>1</v>
      </c>
      <c r="I36" s="452">
        <v>1</v>
      </c>
      <c r="J36" s="471">
        <f t="shared" si="1"/>
        <v>64</v>
      </c>
    </row>
    <row r="37" spans="1:14" ht="26.25" thickBot="1" x14ac:dyDescent="0.3">
      <c r="A37" s="452">
        <v>18</v>
      </c>
      <c r="B37" s="476" t="s">
        <v>506</v>
      </c>
      <c r="C37" s="453" t="s">
        <v>507</v>
      </c>
      <c r="D37" s="453" t="s">
        <v>385</v>
      </c>
      <c r="E37" s="453">
        <v>1</v>
      </c>
      <c r="F37" s="453">
        <v>77</v>
      </c>
      <c r="G37" s="452">
        <v>1</v>
      </c>
      <c r="H37" s="452">
        <v>1</v>
      </c>
      <c r="I37" s="452">
        <v>1</v>
      </c>
      <c r="J37" s="471">
        <f t="shared" si="1"/>
        <v>77</v>
      </c>
    </row>
    <row r="38" spans="1:14" ht="26.25" thickBot="1" x14ac:dyDescent="0.3">
      <c r="A38" s="452">
        <v>19</v>
      </c>
      <c r="B38" s="476" t="s">
        <v>508</v>
      </c>
      <c r="C38" s="453" t="s">
        <v>503</v>
      </c>
      <c r="D38" s="453" t="s">
        <v>385</v>
      </c>
      <c r="E38" s="453">
        <v>1</v>
      </c>
      <c r="F38" s="453">
        <v>200</v>
      </c>
      <c r="G38" s="452">
        <v>1</v>
      </c>
      <c r="H38" s="452">
        <v>1</v>
      </c>
      <c r="I38" s="452">
        <v>1</v>
      </c>
      <c r="J38" s="471">
        <f t="shared" si="1"/>
        <v>200</v>
      </c>
    </row>
    <row r="39" spans="1:14" ht="26.25" thickBot="1" x14ac:dyDescent="0.3">
      <c r="A39" s="452">
        <v>20</v>
      </c>
      <c r="B39" s="476" t="s">
        <v>509</v>
      </c>
      <c r="C39" s="453" t="s">
        <v>503</v>
      </c>
      <c r="D39" s="453" t="s">
        <v>385</v>
      </c>
      <c r="E39" s="453">
        <v>1</v>
      </c>
      <c r="F39" s="453">
        <v>200</v>
      </c>
      <c r="G39" s="452">
        <v>1</v>
      </c>
      <c r="H39" s="452">
        <v>1</v>
      </c>
      <c r="I39" s="452">
        <v>1</v>
      </c>
      <c r="J39" s="471">
        <f t="shared" si="1"/>
        <v>200</v>
      </c>
    </row>
    <row r="40" spans="1:14" ht="26.25" thickBot="1" x14ac:dyDescent="0.3">
      <c r="A40" s="452">
        <v>21</v>
      </c>
      <c r="B40" s="476" t="s">
        <v>510</v>
      </c>
      <c r="C40" s="453" t="s">
        <v>503</v>
      </c>
      <c r="D40" s="452" t="s">
        <v>385</v>
      </c>
      <c r="E40" s="453">
        <v>1</v>
      </c>
      <c r="F40" s="453">
        <v>200</v>
      </c>
      <c r="G40" s="452">
        <v>1</v>
      </c>
      <c r="H40" s="452">
        <v>1</v>
      </c>
      <c r="I40" s="452">
        <v>1</v>
      </c>
      <c r="J40" s="471">
        <f>E40*F40*G40</f>
        <v>200</v>
      </c>
    </row>
    <row r="41" spans="1:14" ht="21.6" customHeight="1" thickBot="1" x14ac:dyDescent="0.3">
      <c r="A41" s="452">
        <v>22</v>
      </c>
      <c r="B41" s="476" t="s">
        <v>511</v>
      </c>
      <c r="C41" s="453" t="s">
        <v>507</v>
      </c>
      <c r="D41" s="479" t="s">
        <v>385</v>
      </c>
      <c r="E41" s="453">
        <v>1</v>
      </c>
      <c r="F41" s="450">
        <v>77</v>
      </c>
      <c r="G41" s="479">
        <v>1</v>
      </c>
      <c r="H41" s="452">
        <v>1</v>
      </c>
      <c r="I41" s="452">
        <v>1</v>
      </c>
      <c r="J41" s="480">
        <f>PRODUCT(E41,F41,G41)</f>
        <v>77</v>
      </c>
    </row>
    <row r="42" spans="1:14" ht="29.1" customHeight="1" thickBot="1" x14ac:dyDescent="0.3">
      <c r="A42" s="452">
        <v>23</v>
      </c>
      <c r="B42" s="476" t="s">
        <v>512</v>
      </c>
      <c r="C42" s="453" t="s">
        <v>507</v>
      </c>
      <c r="D42" s="479" t="s">
        <v>385</v>
      </c>
      <c r="E42" s="453">
        <v>1</v>
      </c>
      <c r="F42" s="450">
        <v>77</v>
      </c>
      <c r="G42" s="479">
        <v>1</v>
      </c>
      <c r="H42" s="452">
        <v>1</v>
      </c>
      <c r="I42" s="452">
        <v>1</v>
      </c>
      <c r="J42" s="480">
        <f>PRODUCT(E42,F42,G42)</f>
        <v>77</v>
      </c>
    </row>
    <row r="43" spans="1:14" ht="15.75" thickBot="1" x14ac:dyDescent="0.3">
      <c r="A43" s="452">
        <v>24</v>
      </c>
      <c r="B43" s="476" t="s">
        <v>513</v>
      </c>
      <c r="C43" s="453" t="s">
        <v>507</v>
      </c>
      <c r="D43" s="453" t="s">
        <v>385</v>
      </c>
      <c r="E43" s="453">
        <v>1</v>
      </c>
      <c r="F43" s="450">
        <v>77</v>
      </c>
      <c r="G43" s="481">
        <v>1</v>
      </c>
      <c r="H43" s="481">
        <v>1</v>
      </c>
      <c r="I43" s="481">
        <v>1</v>
      </c>
      <c r="J43" s="482">
        <f>PRODUCT(E43,F43,G43,H43,I43)</f>
        <v>77</v>
      </c>
    </row>
    <row r="44" spans="1:14" ht="26.25" thickBot="1" x14ac:dyDescent="0.3">
      <c r="A44" s="452">
        <v>25</v>
      </c>
      <c r="B44" s="476" t="s">
        <v>514</v>
      </c>
      <c r="C44" s="453" t="s">
        <v>505</v>
      </c>
      <c r="D44" s="453" t="s">
        <v>385</v>
      </c>
      <c r="E44" s="453">
        <v>1</v>
      </c>
      <c r="F44" s="450">
        <v>64</v>
      </c>
      <c r="G44" s="481">
        <v>1</v>
      </c>
      <c r="H44" s="481">
        <v>1</v>
      </c>
      <c r="I44" s="481">
        <v>1</v>
      </c>
      <c r="J44" s="482">
        <f>PRODUCT(E44,F44,G44,H44,I44)</f>
        <v>64</v>
      </c>
    </row>
    <row r="45" spans="1:14" ht="15.75" thickBot="1" x14ac:dyDescent="0.3">
      <c r="A45" s="452">
        <v>26</v>
      </c>
      <c r="B45" s="476" t="s">
        <v>515</v>
      </c>
      <c r="C45" s="453" t="s">
        <v>507</v>
      </c>
      <c r="D45" s="453" t="s">
        <v>385</v>
      </c>
      <c r="E45" s="453">
        <v>1</v>
      </c>
      <c r="F45" s="453">
        <v>77</v>
      </c>
      <c r="G45" s="481">
        <v>1</v>
      </c>
      <c r="H45" s="481">
        <v>1</v>
      </c>
      <c r="I45" s="481">
        <v>1</v>
      </c>
      <c r="J45" s="482">
        <f>PRODUCT(E45,F45,G45,H45,I45)</f>
        <v>77</v>
      </c>
    </row>
    <row r="46" spans="1:14" ht="25.5" x14ac:dyDescent="0.25">
      <c r="A46" s="452">
        <v>27</v>
      </c>
      <c r="B46" s="458" t="s">
        <v>403</v>
      </c>
      <c r="C46" s="453" t="s">
        <v>404</v>
      </c>
      <c r="D46" s="452" t="s">
        <v>386</v>
      </c>
      <c r="E46" s="447">
        <v>1</v>
      </c>
      <c r="F46" s="447">
        <v>262</v>
      </c>
      <c r="G46" s="481">
        <v>1</v>
      </c>
      <c r="H46" s="481">
        <v>1</v>
      </c>
      <c r="I46" s="481">
        <v>1</v>
      </c>
      <c r="J46" s="483">
        <f>PRODUCT(E46:I46)</f>
        <v>262</v>
      </c>
    </row>
    <row r="47" spans="1:14" s="457" customFormat="1" ht="45" customHeight="1" x14ac:dyDescent="0.25">
      <c r="A47" s="452">
        <v>28</v>
      </c>
      <c r="B47" s="458" t="s">
        <v>516</v>
      </c>
      <c r="C47" s="453" t="s">
        <v>496</v>
      </c>
      <c r="D47" s="477" t="s">
        <v>517</v>
      </c>
      <c r="E47" s="477">
        <v>18</v>
      </c>
      <c r="F47" s="453">
        <v>6</v>
      </c>
      <c r="G47" s="452">
        <v>1</v>
      </c>
      <c r="H47" s="452">
        <v>1</v>
      </c>
      <c r="I47" s="452">
        <v>1</v>
      </c>
      <c r="J47" s="471">
        <f>E47*F47*G47</f>
        <v>108</v>
      </c>
      <c r="K47" s="484"/>
    </row>
    <row r="48" spans="1:14" s="457" customFormat="1" ht="25.5" x14ac:dyDescent="0.25">
      <c r="A48" s="452">
        <v>29</v>
      </c>
      <c r="B48" s="458" t="s">
        <v>518</v>
      </c>
      <c r="C48" s="453" t="s">
        <v>499</v>
      </c>
      <c r="D48" s="477" t="s">
        <v>500</v>
      </c>
      <c r="E48" s="453">
        <v>9</v>
      </c>
      <c r="F48" s="453">
        <v>19</v>
      </c>
      <c r="G48" s="452">
        <v>1</v>
      </c>
      <c r="H48" s="452">
        <v>1</v>
      </c>
      <c r="I48" s="452">
        <v>1</v>
      </c>
      <c r="J48" s="471">
        <f>E48*F48*G48</f>
        <v>171</v>
      </c>
      <c r="K48" s="478"/>
      <c r="N48" s="485"/>
    </row>
    <row r="49" spans="1:15" s="457" customFormat="1" ht="67.5" customHeight="1" x14ac:dyDescent="0.25">
      <c r="A49" s="452">
        <v>30</v>
      </c>
      <c r="B49" s="458" t="s">
        <v>519</v>
      </c>
      <c r="C49" s="453" t="s">
        <v>520</v>
      </c>
      <c r="D49" s="453" t="s">
        <v>405</v>
      </c>
      <c r="E49" s="453">
        <v>1</v>
      </c>
      <c r="F49" s="453">
        <v>108</v>
      </c>
      <c r="G49" s="452">
        <v>1</v>
      </c>
      <c r="H49" s="452">
        <v>1</v>
      </c>
      <c r="I49" s="452">
        <v>1</v>
      </c>
      <c r="J49" s="471">
        <f>PRODUCT(E49:F49)</f>
        <v>108</v>
      </c>
      <c r="N49" s="486"/>
    </row>
    <row r="50" spans="1:15" s="457" customFormat="1" ht="42.75" customHeight="1" x14ac:dyDescent="0.25">
      <c r="A50" s="452">
        <v>31</v>
      </c>
      <c r="B50" s="458" t="s">
        <v>521</v>
      </c>
      <c r="C50" s="453" t="s">
        <v>426</v>
      </c>
      <c r="D50" s="477" t="s">
        <v>422</v>
      </c>
      <c r="E50" s="477">
        <v>9</v>
      </c>
      <c r="F50" s="453">
        <v>7</v>
      </c>
      <c r="G50" s="452">
        <v>1</v>
      </c>
      <c r="H50" s="452">
        <v>1</v>
      </c>
      <c r="I50" s="452">
        <v>1</v>
      </c>
      <c r="J50" s="471">
        <f t="shared" ref="J50:J55" si="2">PRODUCT(E50:G50)</f>
        <v>63</v>
      </c>
      <c r="K50" s="484"/>
    </row>
    <row r="51" spans="1:15" s="457" customFormat="1" ht="66" customHeight="1" x14ac:dyDescent="0.25">
      <c r="A51" s="452">
        <v>32</v>
      </c>
      <c r="B51" s="487" t="s">
        <v>522</v>
      </c>
      <c r="C51" s="453" t="s">
        <v>425</v>
      </c>
      <c r="D51" s="453" t="s">
        <v>385</v>
      </c>
      <c r="E51" s="453">
        <v>3</v>
      </c>
      <c r="F51" s="453">
        <v>34</v>
      </c>
      <c r="G51" s="452">
        <v>1</v>
      </c>
      <c r="H51" s="452">
        <v>1</v>
      </c>
      <c r="I51" s="452">
        <v>1</v>
      </c>
      <c r="J51" s="471">
        <f t="shared" si="2"/>
        <v>102</v>
      </c>
    </row>
    <row r="52" spans="1:15" s="457" customFormat="1" ht="60.75" customHeight="1" x14ac:dyDescent="0.25">
      <c r="A52" s="452">
        <v>33</v>
      </c>
      <c r="B52" s="458" t="s">
        <v>523</v>
      </c>
      <c r="C52" s="453" t="s">
        <v>425</v>
      </c>
      <c r="D52" s="453" t="s">
        <v>385</v>
      </c>
      <c r="E52" s="453">
        <v>9</v>
      </c>
      <c r="F52" s="453">
        <v>34</v>
      </c>
      <c r="G52" s="452">
        <v>1</v>
      </c>
      <c r="H52" s="452">
        <v>1</v>
      </c>
      <c r="I52" s="452">
        <v>1</v>
      </c>
      <c r="J52" s="471">
        <f t="shared" si="2"/>
        <v>306</v>
      </c>
    </row>
    <row r="53" spans="1:15" s="457" customFormat="1" ht="60.75" customHeight="1" x14ac:dyDescent="0.25">
      <c r="A53" s="452">
        <v>34</v>
      </c>
      <c r="B53" s="458" t="s">
        <v>524</v>
      </c>
      <c r="C53" s="453" t="s">
        <v>425</v>
      </c>
      <c r="D53" s="453" t="s">
        <v>385</v>
      </c>
      <c r="E53" s="453">
        <v>9</v>
      </c>
      <c r="F53" s="453">
        <v>34</v>
      </c>
      <c r="G53" s="452">
        <v>1</v>
      </c>
      <c r="H53" s="452">
        <v>1</v>
      </c>
      <c r="I53" s="452">
        <v>1</v>
      </c>
      <c r="J53" s="471">
        <f>PRODUCT(E53:G53)</f>
        <v>306</v>
      </c>
    </row>
    <row r="54" spans="1:15" s="457" customFormat="1" ht="60.75" customHeight="1" x14ac:dyDescent="0.25">
      <c r="A54" s="452">
        <v>35</v>
      </c>
      <c r="B54" s="488" t="s">
        <v>525</v>
      </c>
      <c r="C54" s="453" t="s">
        <v>425</v>
      </c>
      <c r="D54" s="453" t="s">
        <v>385</v>
      </c>
      <c r="E54" s="453">
        <v>9</v>
      </c>
      <c r="F54" s="453">
        <v>34</v>
      </c>
      <c r="G54" s="452">
        <v>1</v>
      </c>
      <c r="H54" s="452">
        <v>1</v>
      </c>
      <c r="I54" s="452">
        <v>1</v>
      </c>
      <c r="J54" s="471">
        <f>PRODUCT(E54:G54)</f>
        <v>306</v>
      </c>
    </row>
    <row r="55" spans="1:15" s="457" customFormat="1" ht="72.75" customHeight="1" x14ac:dyDescent="0.25">
      <c r="A55" s="452">
        <v>36</v>
      </c>
      <c r="B55" s="458" t="s">
        <v>526</v>
      </c>
      <c r="C55" s="453" t="s">
        <v>425</v>
      </c>
      <c r="D55" s="453" t="s">
        <v>385</v>
      </c>
      <c r="E55" s="453">
        <v>9</v>
      </c>
      <c r="F55" s="453">
        <v>34</v>
      </c>
      <c r="G55" s="452">
        <v>1</v>
      </c>
      <c r="H55" s="452">
        <v>1</v>
      </c>
      <c r="I55" s="452">
        <v>1</v>
      </c>
      <c r="J55" s="471">
        <f t="shared" si="2"/>
        <v>306</v>
      </c>
      <c r="O55" s="486"/>
    </row>
    <row r="56" spans="1:15" s="457" customFormat="1" ht="53.25" customHeight="1" x14ac:dyDescent="0.25">
      <c r="A56" s="452">
        <v>37</v>
      </c>
      <c r="B56" s="458" t="s">
        <v>527</v>
      </c>
      <c r="C56" s="453" t="s">
        <v>404</v>
      </c>
      <c r="D56" s="452" t="s">
        <v>386</v>
      </c>
      <c r="E56" s="453">
        <v>1</v>
      </c>
      <c r="F56" s="452">
        <v>262</v>
      </c>
      <c r="G56" s="452">
        <v>1</v>
      </c>
      <c r="H56" s="452">
        <v>1</v>
      </c>
      <c r="I56" s="452">
        <v>1</v>
      </c>
      <c r="J56" s="471">
        <f>E56*F56*G56</f>
        <v>262</v>
      </c>
    </row>
    <row r="57" spans="1:15" s="457" customFormat="1" ht="57" customHeight="1" x14ac:dyDescent="0.25">
      <c r="A57" s="452">
        <v>38</v>
      </c>
      <c r="B57" s="489" t="s">
        <v>528</v>
      </c>
      <c r="C57" s="450" t="s">
        <v>427</v>
      </c>
      <c r="D57" s="479" t="s">
        <v>385</v>
      </c>
      <c r="E57" s="450">
        <v>9</v>
      </c>
      <c r="F57" s="450">
        <v>64</v>
      </c>
      <c r="G57" s="479">
        <v>1</v>
      </c>
      <c r="H57" s="452">
        <v>1</v>
      </c>
      <c r="I57" s="452">
        <v>1</v>
      </c>
      <c r="J57" s="480">
        <f>PRODUCT(E57,F57,G57)</f>
        <v>576</v>
      </c>
    </row>
    <row r="58" spans="1:15" s="457" customFormat="1" ht="59.25" customHeight="1" x14ac:dyDescent="0.25">
      <c r="A58" s="452">
        <v>39</v>
      </c>
      <c r="B58" s="458" t="s">
        <v>529</v>
      </c>
      <c r="C58" s="450" t="s">
        <v>427</v>
      </c>
      <c r="D58" s="479" t="s">
        <v>385</v>
      </c>
      <c r="E58" s="450">
        <v>9</v>
      </c>
      <c r="F58" s="450">
        <v>64</v>
      </c>
      <c r="G58" s="479">
        <v>1</v>
      </c>
      <c r="H58" s="452">
        <v>1</v>
      </c>
      <c r="I58" s="452">
        <v>1</v>
      </c>
      <c r="J58" s="471">
        <f>PRODUCT(E58,F58,G58)</f>
        <v>576</v>
      </c>
    </row>
    <row r="59" spans="1:15" ht="58.5" customHeight="1" x14ac:dyDescent="0.25">
      <c r="A59" s="452">
        <v>40</v>
      </c>
      <c r="B59" s="490" t="s">
        <v>530</v>
      </c>
      <c r="C59" s="477" t="s">
        <v>531</v>
      </c>
      <c r="D59" s="453" t="s">
        <v>385</v>
      </c>
      <c r="E59" s="453">
        <v>1</v>
      </c>
      <c r="F59" s="477">
        <v>45</v>
      </c>
      <c r="G59" s="481">
        <v>1</v>
      </c>
      <c r="H59" s="481">
        <v>1</v>
      </c>
      <c r="I59" s="481">
        <v>1</v>
      </c>
      <c r="J59" s="483">
        <f>PRODUCT(E59,F59,G59,H59,I59)</f>
        <v>45</v>
      </c>
      <c r="K59" s="484"/>
    </row>
    <row r="60" spans="1:15" ht="58.5" customHeight="1" x14ac:dyDescent="0.25">
      <c r="A60" s="452">
        <v>41</v>
      </c>
      <c r="B60" s="490" t="s">
        <v>532</v>
      </c>
      <c r="C60" s="453" t="s">
        <v>425</v>
      </c>
      <c r="D60" s="453" t="s">
        <v>385</v>
      </c>
      <c r="E60" s="447">
        <v>9</v>
      </c>
      <c r="F60" s="453">
        <v>34</v>
      </c>
      <c r="G60" s="481">
        <v>1</v>
      </c>
      <c r="H60" s="481">
        <v>1</v>
      </c>
      <c r="I60" s="481">
        <v>1</v>
      </c>
      <c r="J60" s="482">
        <f>PRODUCT(E60,F60,G60,H60,I60)</f>
        <v>306</v>
      </c>
    </row>
    <row r="61" spans="1:15" ht="58.5" customHeight="1" x14ac:dyDescent="0.25">
      <c r="A61" s="452">
        <v>42</v>
      </c>
      <c r="B61" s="490" t="s">
        <v>533</v>
      </c>
      <c r="C61" s="453" t="s">
        <v>425</v>
      </c>
      <c r="D61" s="453" t="s">
        <v>385</v>
      </c>
      <c r="E61" s="447">
        <v>9</v>
      </c>
      <c r="F61" s="453">
        <v>34</v>
      </c>
      <c r="G61" s="481">
        <v>1</v>
      </c>
      <c r="H61" s="481">
        <v>1</v>
      </c>
      <c r="I61" s="481">
        <v>1</v>
      </c>
      <c r="J61" s="482">
        <f>PRODUCT(E61,F61,G61,H61,I61)</f>
        <v>306</v>
      </c>
    </row>
    <row r="62" spans="1:15" ht="58.5" customHeight="1" x14ac:dyDescent="0.25">
      <c r="A62" s="452">
        <v>43</v>
      </c>
      <c r="B62" s="490" t="s">
        <v>534</v>
      </c>
      <c r="C62" s="453" t="s">
        <v>535</v>
      </c>
      <c r="D62" s="453" t="s">
        <v>385</v>
      </c>
      <c r="E62" s="453">
        <v>9</v>
      </c>
      <c r="F62" s="453">
        <v>114</v>
      </c>
      <c r="G62" s="481">
        <v>1</v>
      </c>
      <c r="H62" s="481">
        <v>1</v>
      </c>
      <c r="I62" s="481">
        <v>1</v>
      </c>
      <c r="J62" s="482">
        <f>PRODUCT(E62,F62,G62,H62,I62)</f>
        <v>1026</v>
      </c>
    </row>
    <row r="63" spans="1:15" ht="15" customHeight="1" x14ac:dyDescent="0.25">
      <c r="A63" s="491" t="s">
        <v>536</v>
      </c>
      <c r="B63" s="492"/>
      <c r="C63" s="492"/>
      <c r="D63" s="492"/>
      <c r="E63" s="492"/>
      <c r="F63" s="493"/>
      <c r="G63" s="494"/>
      <c r="H63" s="494"/>
      <c r="I63" s="494"/>
      <c r="J63" s="495">
        <f>SUM(J29:J62)</f>
        <v>6993</v>
      </c>
    </row>
    <row r="64" spans="1:15" ht="37.5" customHeight="1" x14ac:dyDescent="0.25">
      <c r="A64" s="452">
        <v>44</v>
      </c>
      <c r="B64" s="458" t="s">
        <v>537</v>
      </c>
      <c r="C64" s="452" t="s">
        <v>538</v>
      </c>
      <c r="D64" s="452" t="s">
        <v>350</v>
      </c>
      <c r="E64" s="452">
        <v>1</v>
      </c>
      <c r="F64" s="452">
        <v>1700</v>
      </c>
      <c r="G64" s="452">
        <v>1</v>
      </c>
      <c r="H64" s="452">
        <v>1</v>
      </c>
      <c r="I64" s="452">
        <v>1</v>
      </c>
      <c r="J64" s="471">
        <f>E64*F64*G64*H64</f>
        <v>1700</v>
      </c>
    </row>
    <row r="65" spans="1:12" ht="50.25" customHeight="1" x14ac:dyDescent="0.25">
      <c r="A65" s="447">
        <v>45</v>
      </c>
      <c r="B65" s="490" t="s">
        <v>539</v>
      </c>
      <c r="C65" s="481" t="s">
        <v>540</v>
      </c>
      <c r="D65" s="447" t="s">
        <v>406</v>
      </c>
      <c r="E65" s="481">
        <v>1</v>
      </c>
      <c r="F65" s="496">
        <v>0.75</v>
      </c>
      <c r="G65" s="481">
        <v>1</v>
      </c>
      <c r="H65" s="481">
        <v>1</v>
      </c>
      <c r="I65" s="481">
        <v>1</v>
      </c>
      <c r="J65" s="471">
        <f>(J63+J64)*F65*G65*H65</f>
        <v>6519.75</v>
      </c>
      <c r="K65" s="478"/>
    </row>
    <row r="66" spans="1:12" x14ac:dyDescent="0.25">
      <c r="A66" s="497" t="s">
        <v>407</v>
      </c>
      <c r="B66" s="498"/>
      <c r="C66" s="498"/>
      <c r="D66" s="498"/>
      <c r="E66" s="498"/>
      <c r="F66" s="498"/>
      <c r="G66" s="499"/>
      <c r="H66" s="499"/>
      <c r="I66" s="499"/>
      <c r="J66" s="500">
        <f>J65+J64+J63</f>
        <v>15212.75</v>
      </c>
    </row>
    <row r="67" spans="1:12" x14ac:dyDescent="0.25">
      <c r="A67" s="501" t="s">
        <v>408</v>
      </c>
      <c r="B67" s="501"/>
      <c r="C67" s="501"/>
      <c r="D67" s="501"/>
      <c r="E67" s="501"/>
      <c r="F67" s="501"/>
      <c r="G67" s="501"/>
      <c r="H67" s="501"/>
      <c r="I67" s="501"/>
      <c r="J67" s="500">
        <f>J66+J22+J27</f>
        <v>21578.68</v>
      </c>
      <c r="K67" s="502"/>
      <c r="L67" s="502"/>
    </row>
    <row r="68" spans="1:12" ht="34.35" customHeight="1" x14ac:dyDescent="0.25">
      <c r="A68" s="675" t="s">
        <v>575</v>
      </c>
      <c r="B68" s="675"/>
      <c r="C68" s="675"/>
      <c r="D68" s="675"/>
      <c r="E68" s="675"/>
      <c r="F68" s="675"/>
      <c r="G68" s="503">
        <v>58.26</v>
      </c>
      <c r="H68" s="503"/>
      <c r="I68" s="503"/>
      <c r="J68" s="504">
        <f>J67*G68</f>
        <v>1257173.8999999999</v>
      </c>
      <c r="K68" s="502"/>
      <c r="L68" s="502"/>
    </row>
    <row r="69" spans="1:12" x14ac:dyDescent="0.25">
      <c r="A69" s="505" t="s">
        <v>414</v>
      </c>
      <c r="B69" s="505"/>
      <c r="C69" s="490" t="s">
        <v>541</v>
      </c>
      <c r="D69" s="505"/>
      <c r="E69" s="505"/>
      <c r="F69" s="505"/>
      <c r="G69" s="505"/>
      <c r="H69" s="505"/>
      <c r="I69" s="505"/>
      <c r="J69" s="483">
        <f>J68*1.1</f>
        <v>1382891.29</v>
      </c>
      <c r="K69" s="502"/>
      <c r="L69" s="502"/>
    </row>
    <row r="70" spans="1:12" x14ac:dyDescent="0.25">
      <c r="K70" s="506"/>
    </row>
    <row r="71" spans="1:12" s="508" customFormat="1" ht="27" customHeight="1" x14ac:dyDescent="0.25">
      <c r="A71" s="317"/>
      <c r="B71" s="318"/>
      <c r="C71" s="318"/>
      <c r="D71" s="318"/>
      <c r="E71" s="318"/>
      <c r="F71" s="507"/>
    </row>
    <row r="72" spans="1:12" s="510" customFormat="1" x14ac:dyDescent="0.2">
      <c r="A72" s="319"/>
      <c r="B72" s="320"/>
      <c r="C72" s="509"/>
      <c r="F72" s="511"/>
    </row>
    <row r="73" spans="1:12" s="510" customFormat="1" x14ac:dyDescent="0.2">
      <c r="B73" s="320"/>
      <c r="F73" s="511"/>
    </row>
  </sheetData>
  <mergeCells count="14">
    <mergeCell ref="C26:E26"/>
    <mergeCell ref="A68:F68"/>
    <mergeCell ref="K6:K7"/>
    <mergeCell ref="A7:B7"/>
    <mergeCell ref="A12:J12"/>
    <mergeCell ref="A13:J13"/>
    <mergeCell ref="C24:E24"/>
    <mergeCell ref="C25:E25"/>
    <mergeCell ref="A6:B6"/>
    <mergeCell ref="I1:J1"/>
    <mergeCell ref="A3:J3"/>
    <mergeCell ref="A4:J4"/>
    <mergeCell ref="A5:B5"/>
    <mergeCell ref="C5:J5"/>
  </mergeCells>
  <pageMargins left="0.51181102362204722" right="0.51181102362204722" top="0.74803149606299213" bottom="0.74803149606299213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view="pageBreakPreview" topLeftCell="A54" zoomScale="85" zoomScaleNormal="98" zoomScaleSheetLayoutView="85" workbookViewId="0">
      <selection activeCell="G21" sqref="G21"/>
    </sheetView>
  </sheetViews>
  <sheetFormatPr defaultColWidth="9.28515625" defaultRowHeight="15" x14ac:dyDescent="0.25"/>
  <cols>
    <col min="1" max="1" width="3.7109375" style="383" customWidth="1"/>
    <col min="2" max="2" width="38.28515625" style="383" customWidth="1"/>
    <col min="3" max="3" width="8.140625" style="383" customWidth="1"/>
    <col min="4" max="4" width="12.28515625" style="383" customWidth="1"/>
    <col min="5" max="5" width="19" style="383" customWidth="1"/>
    <col min="6" max="6" width="9.28515625" style="383"/>
    <col min="7" max="7" width="10" style="383" bestFit="1" customWidth="1"/>
    <col min="8" max="11" width="9.28515625" style="383"/>
    <col min="12" max="12" width="14" style="383" customWidth="1"/>
    <col min="13" max="14" width="9.28515625" style="383"/>
    <col min="15" max="15" width="9.28515625" style="383" customWidth="1"/>
    <col min="16" max="16" width="9.28515625" style="383"/>
    <col min="17" max="17" width="9.28515625" style="383" customWidth="1"/>
    <col min="18" max="24" width="9.28515625" style="383"/>
    <col min="25" max="25" width="9.28515625" style="383" customWidth="1"/>
    <col min="26" max="16384" width="9.28515625" style="383"/>
  </cols>
  <sheetData>
    <row r="1" spans="1:13" x14ac:dyDescent="0.25">
      <c r="A1" s="680" t="s">
        <v>663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</row>
    <row r="2" spans="1:13" x14ac:dyDescent="0.25">
      <c r="A2" s="680" t="s">
        <v>428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</row>
    <row r="3" spans="1:13" ht="26.25" customHeight="1" x14ac:dyDescent="0.25">
      <c r="A3" s="681" t="s">
        <v>453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</row>
    <row r="4" spans="1:13" x14ac:dyDescent="0.25">
      <c r="A4" s="678" t="s">
        <v>222</v>
      </c>
      <c r="B4" s="679"/>
      <c r="C4" s="679"/>
      <c r="D4" s="678"/>
      <c r="E4" s="679"/>
      <c r="F4" s="679"/>
      <c r="G4" s="679"/>
      <c r="H4" s="679"/>
      <c r="I4" s="679"/>
      <c r="J4" s="679"/>
      <c r="K4" s="679"/>
      <c r="L4" s="679"/>
    </row>
    <row r="5" spans="1:13" x14ac:dyDescent="0.25">
      <c r="A5" s="678" t="s">
        <v>156</v>
      </c>
      <c r="B5" s="679"/>
      <c r="C5" s="679"/>
      <c r="D5" s="678" t="s">
        <v>157</v>
      </c>
      <c r="E5" s="679"/>
      <c r="F5" s="679"/>
      <c r="G5" s="679"/>
      <c r="H5" s="679"/>
      <c r="I5" s="679"/>
      <c r="J5" s="679"/>
      <c r="K5" s="679"/>
      <c r="L5" s="679"/>
    </row>
    <row r="6" spans="1:13" x14ac:dyDescent="0.25">
      <c r="A6" s="384" t="s">
        <v>223</v>
      </c>
      <c r="B6" s="385"/>
      <c r="C6" s="385"/>
      <c r="D6" s="386"/>
      <c r="E6" s="385"/>
      <c r="F6" s="385"/>
      <c r="G6" s="385"/>
      <c r="H6" s="385"/>
      <c r="I6" s="385"/>
      <c r="J6" s="385"/>
      <c r="K6" s="385"/>
      <c r="L6" s="387"/>
    </row>
    <row r="7" spans="1:13" ht="21" customHeight="1" x14ac:dyDescent="0.25">
      <c r="A7" s="686" t="s">
        <v>16</v>
      </c>
      <c r="B7" s="686" t="s">
        <v>17</v>
      </c>
      <c r="C7" s="686" t="s">
        <v>35</v>
      </c>
      <c r="D7" s="686" t="s">
        <v>19</v>
      </c>
      <c r="E7" s="686" t="s">
        <v>20</v>
      </c>
      <c r="F7" s="686" t="s">
        <v>21</v>
      </c>
      <c r="G7" s="686"/>
      <c r="H7" s="686"/>
      <c r="I7" s="686"/>
      <c r="J7" s="686"/>
      <c r="K7" s="687"/>
      <c r="L7" s="686" t="s">
        <v>22</v>
      </c>
    </row>
    <row r="8" spans="1:13" ht="30.75" customHeight="1" x14ac:dyDescent="0.25">
      <c r="A8" s="687"/>
      <c r="B8" s="687"/>
      <c r="C8" s="687"/>
      <c r="D8" s="687"/>
      <c r="E8" s="687"/>
      <c r="F8" s="388" t="s">
        <v>23</v>
      </c>
      <c r="G8" s="388" t="s">
        <v>24</v>
      </c>
      <c r="H8" s="388" t="s">
        <v>25</v>
      </c>
      <c r="I8" s="388" t="s">
        <v>26</v>
      </c>
      <c r="J8" s="388" t="s">
        <v>27</v>
      </c>
      <c r="K8" s="388" t="s">
        <v>28</v>
      </c>
      <c r="L8" s="687"/>
    </row>
    <row r="9" spans="1:13" x14ac:dyDescent="0.25">
      <c r="A9" s="389">
        <v>1</v>
      </c>
      <c r="B9" s="389">
        <v>2</v>
      </c>
      <c r="C9" s="389">
        <v>3</v>
      </c>
      <c r="D9" s="389">
        <v>4</v>
      </c>
      <c r="E9" s="389">
        <v>5</v>
      </c>
      <c r="F9" s="389">
        <v>6</v>
      </c>
      <c r="G9" s="389">
        <v>7</v>
      </c>
      <c r="H9" s="389">
        <v>8</v>
      </c>
      <c r="I9" s="389">
        <v>9</v>
      </c>
      <c r="J9" s="389">
        <v>10</v>
      </c>
      <c r="K9" s="389">
        <v>11</v>
      </c>
      <c r="L9" s="389">
        <v>12</v>
      </c>
    </row>
    <row r="10" spans="1:13" x14ac:dyDescent="0.25">
      <c r="A10" s="688" t="s">
        <v>29</v>
      </c>
      <c r="B10" s="689"/>
      <c r="C10" s="689"/>
      <c r="D10" s="689"/>
      <c r="E10" s="689"/>
      <c r="F10" s="689"/>
      <c r="G10" s="689"/>
      <c r="H10" s="689"/>
      <c r="I10" s="689"/>
      <c r="J10" s="689"/>
      <c r="K10" s="689"/>
      <c r="L10" s="690"/>
    </row>
    <row r="11" spans="1:13" ht="38.25" x14ac:dyDescent="0.25">
      <c r="A11" s="224">
        <v>1</v>
      </c>
      <c r="B11" s="239" t="s">
        <v>224</v>
      </c>
      <c r="C11" s="369" t="s">
        <v>225</v>
      </c>
      <c r="D11" s="240">
        <v>4</v>
      </c>
      <c r="E11" s="40" t="s">
        <v>226</v>
      </c>
      <c r="F11" s="235">
        <v>47.2</v>
      </c>
      <c r="G11" s="230"/>
      <c r="H11" s="230"/>
      <c r="I11" s="224"/>
      <c r="J11" s="224"/>
      <c r="K11" s="52"/>
      <c r="L11" s="228">
        <f t="shared" ref="L11:L23" si="0">D11*F11*IF(G11=0,1,G11)*IF(H11=0,1,H11)*IF(I11=0,1,I11)*IF(J11=0,1,J11)*IF(K11=0,1,K11)</f>
        <v>188.8</v>
      </c>
    </row>
    <row r="12" spans="1:13" ht="38.25" x14ac:dyDescent="0.25">
      <c r="A12" s="224">
        <f>A11+1</f>
        <v>2</v>
      </c>
      <c r="B12" s="239" t="s">
        <v>293</v>
      </c>
      <c r="C12" s="369" t="s">
        <v>294</v>
      </c>
      <c r="D12" s="240">
        <v>40</v>
      </c>
      <c r="E12" s="40" t="s">
        <v>295</v>
      </c>
      <c r="F12" s="235">
        <v>16.399999999999999</v>
      </c>
      <c r="G12" s="230"/>
      <c r="H12" s="224"/>
      <c r="I12" s="224"/>
      <c r="J12" s="224"/>
      <c r="K12" s="52"/>
      <c r="L12" s="228">
        <f t="shared" si="0"/>
        <v>656</v>
      </c>
      <c r="M12" s="390"/>
    </row>
    <row r="13" spans="1:13" ht="25.5" x14ac:dyDescent="0.25">
      <c r="A13" s="224">
        <f>A12+1</f>
        <v>3</v>
      </c>
      <c r="B13" s="239" t="s">
        <v>454</v>
      </c>
      <c r="C13" s="369" t="s">
        <v>455</v>
      </c>
      <c r="D13" s="240">
        <v>2000</v>
      </c>
      <c r="E13" s="40" t="s">
        <v>456</v>
      </c>
      <c r="F13" s="235">
        <v>37</v>
      </c>
      <c r="G13" s="230"/>
      <c r="H13" s="230"/>
      <c r="I13" s="224"/>
      <c r="J13" s="224"/>
      <c r="K13" s="52"/>
      <c r="L13" s="228">
        <f t="shared" si="0"/>
        <v>74000</v>
      </c>
    </row>
    <row r="14" spans="1:13" ht="63.75" x14ac:dyDescent="0.25">
      <c r="A14" s="224">
        <f>A13+1</f>
        <v>4</v>
      </c>
      <c r="B14" s="239" t="s">
        <v>576</v>
      </c>
      <c r="C14" s="519" t="s">
        <v>577</v>
      </c>
      <c r="D14" s="240">
        <v>120</v>
      </c>
      <c r="E14" s="40" t="s">
        <v>578</v>
      </c>
      <c r="F14" s="235">
        <v>143</v>
      </c>
      <c r="G14" s="230">
        <v>0.75</v>
      </c>
      <c r="H14" s="230"/>
      <c r="I14" s="224"/>
      <c r="J14" s="224"/>
      <c r="K14" s="52"/>
      <c r="L14" s="228">
        <f t="shared" ref="L14:L16" si="1">D14*F14*IF(G14=0,1,G14)*IF(H14=0,1,H14)*IF(I14=0,1,I14)*IF(J14=0,1,J14)*IF(K14=0,1,K14)</f>
        <v>12870</v>
      </c>
      <c r="M14" s="520"/>
    </row>
    <row r="15" spans="1:13" s="521" customFormat="1" ht="51" x14ac:dyDescent="0.25">
      <c r="A15" s="224">
        <f>A14+1</f>
        <v>5</v>
      </c>
      <c r="B15" s="239" t="s">
        <v>579</v>
      </c>
      <c r="C15" s="519" t="s">
        <v>227</v>
      </c>
      <c r="D15" s="241">
        <v>12</v>
      </c>
      <c r="E15" s="40" t="s">
        <v>228</v>
      </c>
      <c r="F15" s="235">
        <v>10.8</v>
      </c>
      <c r="G15" s="230">
        <v>0.5</v>
      </c>
      <c r="H15" s="230"/>
      <c r="I15" s="224"/>
      <c r="J15" s="224"/>
      <c r="K15" s="52"/>
      <c r="L15" s="228">
        <f t="shared" si="1"/>
        <v>64.8</v>
      </c>
      <c r="M15" s="520"/>
    </row>
    <row r="16" spans="1:13" s="521" customFormat="1" ht="76.5" x14ac:dyDescent="0.25">
      <c r="A16" s="224">
        <f t="shared" ref="A16:A26" si="2">A15+1</f>
        <v>6</v>
      </c>
      <c r="B16" s="239" t="s">
        <v>580</v>
      </c>
      <c r="C16" s="519" t="s">
        <v>227</v>
      </c>
      <c r="D16" s="241">
        <f>D15</f>
        <v>12</v>
      </c>
      <c r="E16" s="40" t="s">
        <v>229</v>
      </c>
      <c r="F16" s="235">
        <f>F15</f>
        <v>10.8</v>
      </c>
      <c r="G16" s="230"/>
      <c r="H16" s="224"/>
      <c r="I16" s="224"/>
      <c r="J16" s="224"/>
      <c r="K16" s="52"/>
      <c r="L16" s="228">
        <f t="shared" si="1"/>
        <v>129.6</v>
      </c>
      <c r="M16" s="520"/>
    </row>
    <row r="17" spans="1:13" ht="63.75" x14ac:dyDescent="0.25">
      <c r="A17" s="224">
        <f>A16+1</f>
        <v>7</v>
      </c>
      <c r="B17" s="239" t="s">
        <v>296</v>
      </c>
      <c r="C17" s="369" t="s">
        <v>227</v>
      </c>
      <c r="D17" s="241">
        <v>18</v>
      </c>
      <c r="E17" s="40" t="s">
        <v>581</v>
      </c>
      <c r="F17" s="235">
        <v>29.9</v>
      </c>
      <c r="G17" s="230">
        <v>0.5</v>
      </c>
      <c r="H17" s="230"/>
      <c r="I17" s="224"/>
      <c r="J17" s="224"/>
      <c r="K17" s="52"/>
      <c r="L17" s="228">
        <f t="shared" si="0"/>
        <v>269.10000000000002</v>
      </c>
    </row>
    <row r="18" spans="1:13" ht="76.5" x14ac:dyDescent="0.25">
      <c r="A18" s="224">
        <f t="shared" si="2"/>
        <v>8</v>
      </c>
      <c r="B18" s="239" t="s">
        <v>297</v>
      </c>
      <c r="C18" s="369" t="s">
        <v>227</v>
      </c>
      <c r="D18" s="241">
        <f>D17</f>
        <v>18</v>
      </c>
      <c r="E18" s="40" t="s">
        <v>582</v>
      </c>
      <c r="F18" s="235">
        <f>F17</f>
        <v>29.9</v>
      </c>
      <c r="G18" s="230"/>
      <c r="H18" s="224"/>
      <c r="I18" s="224"/>
      <c r="J18" s="224"/>
      <c r="K18" s="52"/>
      <c r="L18" s="228">
        <f t="shared" si="0"/>
        <v>538.20000000000005</v>
      </c>
    </row>
    <row r="19" spans="1:13" ht="25.5" x14ac:dyDescent="0.25">
      <c r="A19" s="224">
        <f>A18+1</f>
        <v>9</v>
      </c>
      <c r="B19" s="242" t="s">
        <v>457</v>
      </c>
      <c r="C19" s="52" t="s">
        <v>238</v>
      </c>
      <c r="D19" s="52">
        <v>20</v>
      </c>
      <c r="E19" s="40" t="s">
        <v>458</v>
      </c>
      <c r="F19" s="52">
        <v>28.2</v>
      </c>
      <c r="G19" s="52"/>
      <c r="H19" s="52"/>
      <c r="I19" s="52"/>
      <c r="J19" s="52"/>
      <c r="K19" s="52"/>
      <c r="L19" s="228">
        <f>D19*F19*IF(G19=0,1,G19)*IF(H19=0,1,H19)*IF(I19=0,1,I19)*IF(J19=0,1,J19)*IF(K19=0,1,K19)</f>
        <v>564</v>
      </c>
    </row>
    <row r="20" spans="1:13" ht="38.25" x14ac:dyDescent="0.25">
      <c r="A20" s="224">
        <f>A19+1</f>
        <v>10</v>
      </c>
      <c r="B20" s="242" t="s">
        <v>230</v>
      </c>
      <c r="C20" s="52" t="s">
        <v>231</v>
      </c>
      <c r="D20" s="52">
        <v>18</v>
      </c>
      <c r="E20" s="40" t="s">
        <v>232</v>
      </c>
      <c r="F20" s="52">
        <v>60.2</v>
      </c>
      <c r="G20" s="52"/>
      <c r="H20" s="52"/>
      <c r="I20" s="52"/>
      <c r="J20" s="52"/>
      <c r="K20" s="52"/>
      <c r="L20" s="228">
        <f t="shared" si="0"/>
        <v>1083.5999999999999</v>
      </c>
    </row>
    <row r="21" spans="1:13" s="391" customFormat="1" ht="38.25" x14ac:dyDescent="0.25">
      <c r="A21" s="224">
        <f t="shared" si="2"/>
        <v>11</v>
      </c>
      <c r="B21" s="242" t="s">
        <v>233</v>
      </c>
      <c r="C21" s="52" t="s">
        <v>234</v>
      </c>
      <c r="D21" s="52">
        <v>2</v>
      </c>
      <c r="E21" s="40" t="s">
        <v>235</v>
      </c>
      <c r="F21" s="370">
        <v>17</v>
      </c>
      <c r="G21" s="243"/>
      <c r="H21" s="370"/>
      <c r="I21" s="52"/>
      <c r="J21" s="52"/>
      <c r="K21" s="52"/>
      <c r="L21" s="228">
        <f t="shared" si="0"/>
        <v>34</v>
      </c>
    </row>
    <row r="22" spans="1:13" ht="89.25" x14ac:dyDescent="0.25">
      <c r="A22" s="224">
        <f t="shared" si="2"/>
        <v>12</v>
      </c>
      <c r="B22" s="242" t="s">
        <v>236</v>
      </c>
      <c r="C22" s="52" t="s">
        <v>234</v>
      </c>
      <c r="D22" s="52">
        <f>D21</f>
        <v>2</v>
      </c>
      <c r="E22" s="40" t="s">
        <v>237</v>
      </c>
      <c r="F22" s="52">
        <v>160.19999999999999</v>
      </c>
      <c r="G22" s="52"/>
      <c r="H22" s="52"/>
      <c r="I22" s="52"/>
      <c r="J22" s="52"/>
      <c r="K22" s="52"/>
      <c r="L22" s="228">
        <f t="shared" si="0"/>
        <v>320.39999999999998</v>
      </c>
    </row>
    <row r="23" spans="1:13" ht="38.25" x14ac:dyDescent="0.25">
      <c r="A23" s="224">
        <f t="shared" si="2"/>
        <v>13</v>
      </c>
      <c r="B23" s="242" t="s">
        <v>298</v>
      </c>
      <c r="C23" s="52" t="s">
        <v>299</v>
      </c>
      <c r="D23" s="52">
        <v>12</v>
      </c>
      <c r="E23" s="40" t="s">
        <v>300</v>
      </c>
      <c r="F23" s="52">
        <v>840</v>
      </c>
      <c r="G23" s="52"/>
      <c r="H23" s="52"/>
      <c r="I23" s="52"/>
      <c r="J23" s="52"/>
      <c r="K23" s="52"/>
      <c r="L23" s="228">
        <f t="shared" si="0"/>
        <v>10080</v>
      </c>
      <c r="M23" s="392"/>
    </row>
    <row r="24" spans="1:13" x14ac:dyDescent="0.25">
      <c r="A24" s="224"/>
      <c r="B24" s="49" t="s">
        <v>239</v>
      </c>
      <c r="C24" s="49"/>
      <c r="D24" s="50"/>
      <c r="E24" s="48"/>
      <c r="F24" s="370"/>
      <c r="G24" s="48"/>
      <c r="H24" s="370"/>
      <c r="I24" s="52"/>
      <c r="J24" s="52"/>
      <c r="K24" s="52"/>
      <c r="L24" s="244">
        <f>SUM(L11:L23)</f>
        <v>100798.5</v>
      </c>
    </row>
    <row r="25" spans="1:13" ht="38.25" x14ac:dyDescent="0.25">
      <c r="A25" s="224">
        <f>A23+1</f>
        <v>14</v>
      </c>
      <c r="B25" s="239" t="s">
        <v>429</v>
      </c>
      <c r="C25" s="393"/>
      <c r="D25" s="394">
        <f>L24</f>
        <v>100798.5</v>
      </c>
      <c r="E25" s="52" t="s">
        <v>430</v>
      </c>
      <c r="F25" s="245">
        <v>0.2</v>
      </c>
      <c r="G25" s="395"/>
      <c r="H25" s="395"/>
      <c r="I25" s="395"/>
      <c r="J25" s="395"/>
      <c r="K25" s="396"/>
      <c r="L25" s="394">
        <f>D25*F25</f>
        <v>20159.7</v>
      </c>
    </row>
    <row r="26" spans="1:13" ht="25.5" x14ac:dyDescent="0.25">
      <c r="A26" s="224">
        <f t="shared" si="2"/>
        <v>15</v>
      </c>
      <c r="B26" s="239" t="s">
        <v>240</v>
      </c>
      <c r="C26" s="393"/>
      <c r="D26" s="394">
        <f>L24+L25</f>
        <v>120958.2</v>
      </c>
      <c r="E26" s="52" t="s">
        <v>241</v>
      </c>
      <c r="F26" s="245">
        <v>0.4</v>
      </c>
      <c r="G26" s="395"/>
      <c r="H26" s="395"/>
      <c r="I26" s="395"/>
      <c r="J26" s="395"/>
      <c r="K26" s="396"/>
      <c r="L26" s="394">
        <f>D26*F26</f>
        <v>48383.28</v>
      </c>
    </row>
    <row r="27" spans="1:13" x14ac:dyDescent="0.25">
      <c r="A27" s="48"/>
      <c r="B27" s="49" t="s">
        <v>30</v>
      </c>
      <c r="C27" s="49"/>
      <c r="D27" s="50"/>
      <c r="E27" s="48"/>
      <c r="F27" s="246"/>
      <c r="G27" s="48"/>
      <c r="H27" s="52"/>
      <c r="I27" s="52"/>
      <c r="J27" s="52"/>
      <c r="K27" s="52"/>
      <c r="L27" s="244">
        <f>SUM(L24:L26)</f>
        <v>169341.48</v>
      </c>
    </row>
    <row r="28" spans="1:13" x14ac:dyDescent="0.25">
      <c r="A28" s="691" t="s">
        <v>242</v>
      </c>
      <c r="B28" s="692"/>
      <c r="C28" s="692"/>
      <c r="D28" s="692"/>
      <c r="E28" s="692"/>
      <c r="F28" s="692"/>
      <c r="G28" s="692"/>
      <c r="H28" s="692"/>
      <c r="I28" s="692"/>
      <c r="J28" s="692"/>
      <c r="K28" s="692"/>
      <c r="L28" s="693"/>
    </row>
    <row r="29" spans="1:13" ht="33" customHeight="1" x14ac:dyDescent="0.25">
      <c r="A29" s="247">
        <f>A26+1</f>
        <v>16</v>
      </c>
      <c r="B29" s="40" t="s">
        <v>243</v>
      </c>
      <c r="C29" s="230" t="s">
        <v>244</v>
      </c>
      <c r="D29" s="230">
        <v>20</v>
      </c>
      <c r="E29" s="248" t="s">
        <v>245</v>
      </c>
      <c r="F29" s="232">
        <v>48.9</v>
      </c>
      <c r="G29" s="369"/>
      <c r="H29" s="369"/>
      <c r="I29" s="369"/>
      <c r="J29" s="369"/>
      <c r="K29" s="230"/>
      <c r="L29" s="228">
        <f>D29*F29*IF(G29=0,1,G29)*IF(H29=0,1,H29)*IF(I29=0,1,I29)*IF(J29=0,1,J29)*IF(K29=0,1,K29)</f>
        <v>978</v>
      </c>
    </row>
    <row r="30" spans="1:13" ht="38.25" x14ac:dyDescent="0.25">
      <c r="A30" s="247">
        <f>A29+1</f>
        <v>17</v>
      </c>
      <c r="B30" s="40" t="s">
        <v>246</v>
      </c>
      <c r="C30" s="230" t="s">
        <v>244</v>
      </c>
      <c r="D30" s="230">
        <v>40</v>
      </c>
      <c r="E30" s="248" t="s">
        <v>247</v>
      </c>
      <c r="F30" s="232">
        <v>1.8</v>
      </c>
      <c r="G30" s="369"/>
      <c r="H30" s="369"/>
      <c r="I30" s="369"/>
      <c r="J30" s="369"/>
      <c r="K30" s="230"/>
      <c r="L30" s="228">
        <f t="shared" ref="L30:L40" si="3">D30*F30*IF(G30=0,1,G30)*IF(H30=0,1,H30)*IF(I30=0,1,I30)*IF(J30=0,1,J30)*IF(K30=0,1,K30)</f>
        <v>72</v>
      </c>
    </row>
    <row r="31" spans="1:13" ht="25.5" x14ac:dyDescent="0.25">
      <c r="A31" s="247">
        <f t="shared" ref="A31:A40" si="4">A30+1</f>
        <v>18</v>
      </c>
      <c r="B31" s="40" t="s">
        <v>248</v>
      </c>
      <c r="C31" s="230" t="s">
        <v>244</v>
      </c>
      <c r="D31" s="230">
        <v>40</v>
      </c>
      <c r="E31" s="248" t="s">
        <v>249</v>
      </c>
      <c r="F31" s="232">
        <v>1.9</v>
      </c>
      <c r="G31" s="369"/>
      <c r="H31" s="369"/>
      <c r="I31" s="369"/>
      <c r="J31" s="369"/>
      <c r="K31" s="230"/>
      <c r="L31" s="228">
        <f t="shared" si="3"/>
        <v>76</v>
      </c>
    </row>
    <row r="32" spans="1:13" ht="25.5" x14ac:dyDescent="0.25">
      <c r="A32" s="247">
        <f t="shared" si="4"/>
        <v>19</v>
      </c>
      <c r="B32" s="40" t="s">
        <v>250</v>
      </c>
      <c r="C32" s="230" t="s">
        <v>244</v>
      </c>
      <c r="D32" s="230">
        <v>40</v>
      </c>
      <c r="E32" s="248" t="s">
        <v>251</v>
      </c>
      <c r="F32" s="232">
        <v>2.9</v>
      </c>
      <c r="G32" s="369"/>
      <c r="H32" s="369"/>
      <c r="I32" s="369"/>
      <c r="J32" s="369"/>
      <c r="K32" s="230"/>
      <c r="L32" s="228">
        <f t="shared" si="3"/>
        <v>116</v>
      </c>
    </row>
    <row r="33" spans="1:14" ht="63.75" x14ac:dyDescent="0.25">
      <c r="A33" s="247">
        <f>A32+1</f>
        <v>20</v>
      </c>
      <c r="B33" s="40" t="s">
        <v>252</v>
      </c>
      <c r="C33" s="230" t="s">
        <v>244</v>
      </c>
      <c r="D33" s="230">
        <v>40</v>
      </c>
      <c r="E33" s="248" t="s">
        <v>253</v>
      </c>
      <c r="F33" s="232">
        <v>13.7</v>
      </c>
      <c r="G33" s="369"/>
      <c r="H33" s="369"/>
      <c r="I33" s="369"/>
      <c r="J33" s="369"/>
      <c r="K33" s="230"/>
      <c r="L33" s="228">
        <f t="shared" si="3"/>
        <v>548</v>
      </c>
    </row>
    <row r="34" spans="1:14" ht="76.5" x14ac:dyDescent="0.25">
      <c r="A34" s="247">
        <f t="shared" si="4"/>
        <v>21</v>
      </c>
      <c r="B34" s="40" t="s">
        <v>254</v>
      </c>
      <c r="C34" s="230" t="s">
        <v>244</v>
      </c>
      <c r="D34" s="230">
        <v>10</v>
      </c>
      <c r="E34" s="248" t="s">
        <v>255</v>
      </c>
      <c r="F34" s="232">
        <v>78.099999999999994</v>
      </c>
      <c r="G34" s="369"/>
      <c r="H34" s="369"/>
      <c r="I34" s="369"/>
      <c r="J34" s="369"/>
      <c r="K34" s="230"/>
      <c r="L34" s="228">
        <f t="shared" si="3"/>
        <v>781</v>
      </c>
    </row>
    <row r="35" spans="1:14" ht="76.5" x14ac:dyDescent="0.25">
      <c r="A35" s="247">
        <f t="shared" si="4"/>
        <v>22</v>
      </c>
      <c r="B35" s="40" t="s">
        <v>256</v>
      </c>
      <c r="C35" s="230" t="s">
        <v>244</v>
      </c>
      <c r="D35" s="230">
        <v>10</v>
      </c>
      <c r="E35" s="248" t="s">
        <v>255</v>
      </c>
      <c r="F35" s="232">
        <v>78.099999999999994</v>
      </c>
      <c r="G35" s="369"/>
      <c r="H35" s="369"/>
      <c r="I35" s="369"/>
      <c r="J35" s="369"/>
      <c r="K35" s="230"/>
      <c r="L35" s="228">
        <f t="shared" si="3"/>
        <v>781</v>
      </c>
    </row>
    <row r="36" spans="1:14" ht="25.5" x14ac:dyDescent="0.25">
      <c r="A36" s="247">
        <f t="shared" si="4"/>
        <v>23</v>
      </c>
      <c r="B36" s="40" t="s">
        <v>257</v>
      </c>
      <c r="C36" s="230" t="s">
        <v>258</v>
      </c>
      <c r="D36" s="230">
        <v>20</v>
      </c>
      <c r="E36" s="248" t="s">
        <v>259</v>
      </c>
      <c r="F36" s="232">
        <v>11.3</v>
      </c>
      <c r="G36" s="369"/>
      <c r="H36" s="369"/>
      <c r="I36" s="369"/>
      <c r="J36" s="369"/>
      <c r="K36" s="230"/>
      <c r="L36" s="228">
        <f t="shared" si="3"/>
        <v>226</v>
      </c>
    </row>
    <row r="37" spans="1:14" ht="25.5" x14ac:dyDescent="0.25">
      <c r="A37" s="247">
        <f t="shared" si="4"/>
        <v>24</v>
      </c>
      <c r="B37" s="40" t="s">
        <v>260</v>
      </c>
      <c r="C37" s="230" t="s">
        <v>258</v>
      </c>
      <c r="D37" s="230">
        <f>D36</f>
        <v>20</v>
      </c>
      <c r="E37" s="248" t="s">
        <v>261</v>
      </c>
      <c r="F37" s="243">
        <v>13.3</v>
      </c>
      <c r="G37" s="248"/>
      <c r="H37" s="248"/>
      <c r="I37" s="248"/>
      <c r="J37" s="248"/>
      <c r="K37" s="230"/>
      <c r="L37" s="228">
        <f t="shared" si="3"/>
        <v>266</v>
      </c>
    </row>
    <row r="38" spans="1:14" x14ac:dyDescent="0.25">
      <c r="A38" s="247">
        <f t="shared" si="4"/>
        <v>25</v>
      </c>
      <c r="B38" s="40" t="s">
        <v>262</v>
      </c>
      <c r="C38" s="230" t="s">
        <v>244</v>
      </c>
      <c r="D38" s="230">
        <v>12</v>
      </c>
      <c r="E38" s="40" t="s">
        <v>263</v>
      </c>
      <c r="F38" s="243">
        <v>3.8</v>
      </c>
      <c r="G38" s="248"/>
      <c r="H38" s="248"/>
      <c r="I38" s="248"/>
      <c r="J38" s="248"/>
      <c r="K38" s="230"/>
      <c r="L38" s="228">
        <f t="shared" si="3"/>
        <v>45.6</v>
      </c>
    </row>
    <row r="39" spans="1:14" ht="38.25" x14ac:dyDescent="0.25">
      <c r="A39" s="247">
        <f t="shared" si="4"/>
        <v>26</v>
      </c>
      <c r="B39" s="40" t="s">
        <v>264</v>
      </c>
      <c r="C39" s="230" t="s">
        <v>244</v>
      </c>
      <c r="D39" s="230">
        <f>D38</f>
        <v>12</v>
      </c>
      <c r="E39" s="40" t="s">
        <v>265</v>
      </c>
      <c r="F39" s="243">
        <v>48.8</v>
      </c>
      <c r="G39" s="369"/>
      <c r="H39" s="369"/>
      <c r="I39" s="369"/>
      <c r="J39" s="369"/>
      <c r="K39" s="230"/>
      <c r="L39" s="228">
        <f t="shared" si="3"/>
        <v>585.6</v>
      </c>
    </row>
    <row r="40" spans="1:14" ht="25.5" x14ac:dyDescent="0.25">
      <c r="A40" s="247">
        <f t="shared" si="4"/>
        <v>27</v>
      </c>
      <c r="B40" s="40" t="s">
        <v>266</v>
      </c>
      <c r="C40" s="230" t="s">
        <v>244</v>
      </c>
      <c r="D40" s="230">
        <f>D38</f>
        <v>12</v>
      </c>
      <c r="E40" s="248" t="s">
        <v>267</v>
      </c>
      <c r="F40" s="243">
        <v>18.2</v>
      </c>
      <c r="G40" s="369"/>
      <c r="H40" s="369"/>
      <c r="I40" s="369"/>
      <c r="J40" s="369"/>
      <c r="K40" s="230"/>
      <c r="L40" s="228">
        <f t="shared" si="3"/>
        <v>218.4</v>
      </c>
    </row>
    <row r="41" spans="1:14" x14ac:dyDescent="0.25">
      <c r="A41" s="249"/>
      <c r="B41" s="49" t="s">
        <v>268</v>
      </c>
      <c r="C41" s="49"/>
      <c r="D41" s="50"/>
      <c r="E41" s="52"/>
      <c r="F41" s="52"/>
      <c r="G41" s="52"/>
      <c r="H41" s="52"/>
      <c r="I41" s="52"/>
      <c r="J41" s="52"/>
      <c r="K41" s="52"/>
      <c r="L41" s="244">
        <f>SUM(L29:L40)</f>
        <v>4693.6000000000004</v>
      </c>
      <c r="N41" s="250"/>
    </row>
    <row r="42" spans="1:14" x14ac:dyDescent="0.25">
      <c r="A42" s="691" t="s">
        <v>269</v>
      </c>
      <c r="B42" s="692"/>
      <c r="C42" s="692"/>
      <c r="D42" s="692"/>
      <c r="E42" s="692"/>
      <c r="F42" s="692"/>
      <c r="G42" s="692"/>
      <c r="H42" s="692"/>
      <c r="I42" s="692"/>
      <c r="J42" s="692"/>
      <c r="K42" s="692"/>
      <c r="L42" s="693"/>
      <c r="N42" s="250"/>
    </row>
    <row r="43" spans="1:14" ht="38.25" x14ac:dyDescent="0.25">
      <c r="A43" s="247">
        <f>A40+1</f>
        <v>28</v>
      </c>
      <c r="B43" s="239" t="s">
        <v>224</v>
      </c>
      <c r="C43" s="369" t="s">
        <v>225</v>
      </c>
      <c r="D43" s="369">
        <f>D11</f>
        <v>4</v>
      </c>
      <c r="E43" s="40" t="s">
        <v>226</v>
      </c>
      <c r="F43" s="235">
        <v>23.4</v>
      </c>
      <c r="G43" s="230"/>
      <c r="H43" s="224"/>
      <c r="I43" s="224"/>
      <c r="J43" s="224"/>
      <c r="K43" s="52"/>
      <c r="L43" s="228">
        <f t="shared" ref="L43:L52" si="5">D43*F43*IF(G43=0,1,G43)*IF(H43=0,1,H43)*IF(I43=0,1,I43)*IF(J43=0,1,J43)*IF(K43=0,1,K43)</f>
        <v>93.6</v>
      </c>
      <c r="N43" s="250"/>
    </row>
    <row r="44" spans="1:14" ht="38.25" x14ac:dyDescent="0.25">
      <c r="A44" s="224">
        <f>A43+1</f>
        <v>29</v>
      </c>
      <c r="B44" s="239" t="s">
        <v>293</v>
      </c>
      <c r="C44" s="519" t="s">
        <v>294</v>
      </c>
      <c r="D44" s="240">
        <f>D12</f>
        <v>40</v>
      </c>
      <c r="E44" s="40" t="s">
        <v>295</v>
      </c>
      <c r="F44" s="235">
        <v>10.199999999999999</v>
      </c>
      <c r="G44" s="230"/>
      <c r="H44" s="224"/>
      <c r="I44" s="224"/>
      <c r="J44" s="224"/>
      <c r="K44" s="52"/>
      <c r="L44" s="228">
        <f t="shared" si="5"/>
        <v>408</v>
      </c>
      <c r="M44" s="390"/>
    </row>
    <row r="45" spans="1:14" ht="38.25" x14ac:dyDescent="0.25">
      <c r="A45" s="247">
        <f>A44+1</f>
        <v>30</v>
      </c>
      <c r="B45" s="239" t="s">
        <v>459</v>
      </c>
      <c r="C45" s="519" t="s">
        <v>584</v>
      </c>
      <c r="D45" s="240">
        <f>D13</f>
        <v>2000</v>
      </c>
      <c r="E45" s="40" t="s">
        <v>460</v>
      </c>
      <c r="F45" s="235">
        <v>9.4</v>
      </c>
      <c r="G45" s="230">
        <v>0.6</v>
      </c>
      <c r="H45" s="224"/>
      <c r="I45" s="224"/>
      <c r="J45" s="224"/>
      <c r="K45" s="52"/>
      <c r="L45" s="228">
        <f t="shared" si="5"/>
        <v>11280</v>
      </c>
      <c r="N45" s="250"/>
    </row>
    <row r="46" spans="1:14" ht="38.25" x14ac:dyDescent="0.25">
      <c r="A46" s="247">
        <f>A45+1</f>
        <v>31</v>
      </c>
      <c r="B46" s="239" t="s">
        <v>585</v>
      </c>
      <c r="C46" s="519" t="s">
        <v>270</v>
      </c>
      <c r="D46" s="240">
        <f>D14</f>
        <v>120</v>
      </c>
      <c r="E46" s="40" t="s">
        <v>583</v>
      </c>
      <c r="F46" s="235">
        <v>9.4</v>
      </c>
      <c r="G46" s="230"/>
      <c r="H46" s="224"/>
      <c r="I46" s="224"/>
      <c r="J46" s="224"/>
      <c r="K46" s="52"/>
      <c r="L46" s="228">
        <f t="shared" ref="L46" si="6">D46*F46*IF(G46=0,1,G46)*IF(H46=0,1,H46)*IF(I46=0,1,I46)*IF(J46=0,1,J46)*IF(K46=0,1,K46)</f>
        <v>1128</v>
      </c>
      <c r="N46" s="250"/>
    </row>
    <row r="47" spans="1:14" ht="76.5" x14ac:dyDescent="0.25">
      <c r="A47" s="247">
        <f>A46+1</f>
        <v>32</v>
      </c>
      <c r="B47" s="40" t="s">
        <v>271</v>
      </c>
      <c r="C47" s="369" t="s">
        <v>272</v>
      </c>
      <c r="D47" s="252">
        <f>L29+L30+L36</f>
        <v>1276</v>
      </c>
      <c r="E47" s="248" t="s">
        <v>273</v>
      </c>
      <c r="F47" s="253">
        <v>0.1</v>
      </c>
      <c r="G47" s="254"/>
      <c r="H47" s="254"/>
      <c r="I47" s="254"/>
      <c r="J47" s="254"/>
      <c r="K47" s="251"/>
      <c r="L47" s="228">
        <f t="shared" si="5"/>
        <v>127.6</v>
      </c>
    </row>
    <row r="48" spans="1:14" ht="76.5" x14ac:dyDescent="0.25">
      <c r="A48" s="247">
        <f t="shared" ref="A48:A52" si="7">A47+1</f>
        <v>33</v>
      </c>
      <c r="B48" s="40" t="s">
        <v>274</v>
      </c>
      <c r="C48" s="369" t="s">
        <v>272</v>
      </c>
      <c r="D48" s="228">
        <f>L40</f>
        <v>218.4</v>
      </c>
      <c r="E48" s="248" t="s">
        <v>275</v>
      </c>
      <c r="F48" s="253">
        <v>0.15</v>
      </c>
      <c r="G48" s="254"/>
      <c r="H48" s="254"/>
      <c r="I48" s="254"/>
      <c r="J48" s="254"/>
      <c r="K48" s="251"/>
      <c r="L48" s="228">
        <f t="shared" si="5"/>
        <v>32.76</v>
      </c>
    </row>
    <row r="49" spans="1:12" ht="39" customHeight="1" x14ac:dyDescent="0.25">
      <c r="A49" s="247">
        <f t="shared" si="7"/>
        <v>34</v>
      </c>
      <c r="B49" s="40" t="s">
        <v>276</v>
      </c>
      <c r="C49" s="369" t="s">
        <v>272</v>
      </c>
      <c r="D49" s="252">
        <f>L31+L32+L35+L34+L33</f>
        <v>2302</v>
      </c>
      <c r="E49" s="248" t="s">
        <v>277</v>
      </c>
      <c r="F49" s="253">
        <v>0.15</v>
      </c>
      <c r="G49" s="254"/>
      <c r="H49" s="254"/>
      <c r="I49" s="254"/>
      <c r="J49" s="254"/>
      <c r="K49" s="251"/>
      <c r="L49" s="228">
        <f t="shared" si="5"/>
        <v>345.3</v>
      </c>
    </row>
    <row r="50" spans="1:12" ht="76.5" x14ac:dyDescent="0.25">
      <c r="A50" s="247">
        <f t="shared" si="7"/>
        <v>35</v>
      </c>
      <c r="B50" s="40" t="s">
        <v>278</v>
      </c>
      <c r="C50" s="369" t="s">
        <v>272</v>
      </c>
      <c r="D50" s="252">
        <f>L39</f>
        <v>585.6</v>
      </c>
      <c r="E50" s="40" t="s">
        <v>279</v>
      </c>
      <c r="F50" s="253">
        <v>0.12</v>
      </c>
      <c r="G50" s="254"/>
      <c r="H50" s="254"/>
      <c r="I50" s="254"/>
      <c r="J50" s="254"/>
      <c r="K50" s="251"/>
      <c r="L50" s="228">
        <f t="shared" si="5"/>
        <v>70.27</v>
      </c>
    </row>
    <row r="51" spans="1:12" ht="38.25" x14ac:dyDescent="0.25">
      <c r="A51" s="247">
        <f>A50+1</f>
        <v>36</v>
      </c>
      <c r="B51" s="40" t="s">
        <v>301</v>
      </c>
      <c r="C51" s="369" t="s">
        <v>280</v>
      </c>
      <c r="D51" s="241">
        <f>1</f>
        <v>1</v>
      </c>
      <c r="E51" s="40" t="s">
        <v>302</v>
      </c>
      <c r="F51" s="229">
        <v>500</v>
      </c>
      <c r="G51" s="243">
        <v>1.4</v>
      </c>
      <c r="H51" s="254"/>
      <c r="I51" s="254"/>
      <c r="J51" s="254"/>
      <c r="K51" s="251"/>
      <c r="L51" s="228">
        <f t="shared" si="5"/>
        <v>700</v>
      </c>
    </row>
    <row r="52" spans="1:12" ht="51" x14ac:dyDescent="0.25">
      <c r="A52" s="247">
        <f t="shared" si="7"/>
        <v>37</v>
      </c>
      <c r="B52" s="40" t="s">
        <v>446</v>
      </c>
      <c r="C52" s="369" t="s">
        <v>281</v>
      </c>
      <c r="D52" s="228">
        <f>SUM(L43:L50)</f>
        <v>13485.53</v>
      </c>
      <c r="E52" s="40" t="s">
        <v>461</v>
      </c>
      <c r="F52" s="253">
        <v>0.22</v>
      </c>
      <c r="G52" s="243">
        <v>1.5</v>
      </c>
      <c r="H52" s="243"/>
      <c r="I52" s="243"/>
      <c r="J52" s="255"/>
      <c r="K52" s="255"/>
      <c r="L52" s="228">
        <f t="shared" si="5"/>
        <v>4450.22</v>
      </c>
    </row>
    <row r="53" spans="1:12" x14ac:dyDescent="0.25">
      <c r="A53" s="256"/>
      <c r="B53" s="49" t="s">
        <v>217</v>
      </c>
      <c r="C53" s="369"/>
      <c r="D53" s="233"/>
      <c r="E53" s="235"/>
      <c r="F53" s="228"/>
      <c r="G53" s="254"/>
      <c r="H53" s="254"/>
      <c r="I53" s="254"/>
      <c r="J53" s="254"/>
      <c r="K53" s="251"/>
      <c r="L53" s="257">
        <f>SUM(L43:L52)</f>
        <v>18635.75</v>
      </c>
    </row>
    <row r="54" spans="1:12" x14ac:dyDescent="0.25">
      <c r="A54" s="691" t="s">
        <v>282</v>
      </c>
      <c r="B54" s="692"/>
      <c r="C54" s="692"/>
      <c r="D54" s="692"/>
      <c r="E54" s="692"/>
      <c r="F54" s="692"/>
      <c r="G54" s="692"/>
      <c r="H54" s="692"/>
      <c r="I54" s="692"/>
      <c r="J54" s="692"/>
      <c r="K54" s="692"/>
      <c r="L54" s="693"/>
    </row>
    <row r="55" spans="1:12" ht="63.75" x14ac:dyDescent="0.25">
      <c r="A55" s="247">
        <f>A52+1</f>
        <v>38</v>
      </c>
      <c r="B55" s="40" t="s">
        <v>462</v>
      </c>
      <c r="C55" s="369"/>
      <c r="D55" s="228">
        <f>L27</f>
        <v>169341.48</v>
      </c>
      <c r="E55" s="234" t="s">
        <v>463</v>
      </c>
      <c r="F55" s="258">
        <v>8.7499999999999994E-2</v>
      </c>
      <c r="G55" s="243"/>
      <c r="H55" s="259"/>
      <c r="I55" s="259"/>
      <c r="J55" s="259"/>
      <c r="K55" s="251"/>
      <c r="L55" s="228">
        <f t="shared" ref="L55:L57" si="8">D55*F55*IF(G55=0,1,G55)*IF(H55=0,1,H55)*IF(I55=0,1,I55)*IF(J55=0,1,J55)*IF(K55=0,1,K55)</f>
        <v>14817.38</v>
      </c>
    </row>
    <row r="56" spans="1:12" ht="63.75" x14ac:dyDescent="0.25">
      <c r="A56" s="247">
        <f>A55+1</f>
        <v>39</v>
      </c>
      <c r="B56" s="397" t="s">
        <v>464</v>
      </c>
      <c r="C56" s="369"/>
      <c r="D56" s="228">
        <f>D55+L55</f>
        <v>184158.86</v>
      </c>
      <c r="E56" s="234" t="s">
        <v>283</v>
      </c>
      <c r="F56" s="258">
        <v>0.32200000000000001</v>
      </c>
      <c r="G56" s="243"/>
      <c r="H56" s="259"/>
      <c r="I56" s="259"/>
      <c r="J56" s="259"/>
      <c r="K56" s="251"/>
      <c r="L56" s="228">
        <f t="shared" si="8"/>
        <v>59299.15</v>
      </c>
    </row>
    <row r="57" spans="1:12" ht="38.25" x14ac:dyDescent="0.25">
      <c r="A57" s="247">
        <f>A56+1</f>
        <v>40</v>
      </c>
      <c r="B57" s="40" t="s">
        <v>284</v>
      </c>
      <c r="C57" s="369"/>
      <c r="D57" s="228">
        <f>D55+L55</f>
        <v>184158.86</v>
      </c>
      <c r="E57" s="260" t="s">
        <v>285</v>
      </c>
      <c r="F57" s="253">
        <v>0.06</v>
      </c>
      <c r="G57" s="243">
        <v>2.5</v>
      </c>
      <c r="H57" s="259"/>
      <c r="I57" s="259"/>
      <c r="J57" s="259"/>
      <c r="K57" s="251"/>
      <c r="L57" s="228">
        <f t="shared" si="8"/>
        <v>27623.83</v>
      </c>
    </row>
    <row r="58" spans="1:12" ht="25.5" hidden="1" x14ac:dyDescent="0.25">
      <c r="A58" s="247">
        <v>44</v>
      </c>
      <c r="B58" s="40" t="s">
        <v>286</v>
      </c>
      <c r="C58" s="369" t="s">
        <v>287</v>
      </c>
      <c r="D58" s="228">
        <f>20*0</f>
        <v>0</v>
      </c>
      <c r="E58" s="260" t="s">
        <v>288</v>
      </c>
      <c r="F58" s="228">
        <v>172</v>
      </c>
      <c r="G58" s="243"/>
      <c r="H58" s="259"/>
      <c r="I58" s="259"/>
      <c r="J58" s="259"/>
      <c r="K58" s="251"/>
      <c r="L58" s="228">
        <f>D58*F58</f>
        <v>0</v>
      </c>
    </row>
    <row r="59" spans="1:12" x14ac:dyDescent="0.25">
      <c r="A59" s="256"/>
      <c r="B59" s="41" t="s">
        <v>289</v>
      </c>
      <c r="C59" s="369"/>
      <c r="D59" s="233"/>
      <c r="E59" s="235"/>
      <c r="F59" s="228"/>
      <c r="G59" s="235"/>
      <c r="H59" s="235"/>
      <c r="I59" s="235"/>
      <c r="J59" s="235"/>
      <c r="K59" s="251"/>
      <c r="L59" s="257">
        <f>SUM(L55:L58)</f>
        <v>101740.36</v>
      </c>
    </row>
    <row r="60" spans="1:12" s="398" customFormat="1" x14ac:dyDescent="0.2">
      <c r="A60" s="261"/>
      <c r="B60" s="41" t="s">
        <v>290</v>
      </c>
      <c r="C60" s="41"/>
      <c r="D60" s="247"/>
      <c r="E60" s="262"/>
      <c r="F60" s="262"/>
      <c r="G60" s="262"/>
      <c r="H60" s="262"/>
      <c r="I60" s="262"/>
      <c r="J60" s="262"/>
      <c r="K60" s="263"/>
      <c r="L60" s="264">
        <f>L27+L41+L53+L59</f>
        <v>294411.19</v>
      </c>
    </row>
    <row r="61" spans="1:12" x14ac:dyDescent="0.25">
      <c r="A61" s="265"/>
      <c r="B61" s="694" t="s">
        <v>574</v>
      </c>
      <c r="C61" s="666"/>
      <c r="D61" s="666"/>
      <c r="E61" s="666"/>
      <c r="F61" s="666"/>
      <c r="G61" s="666"/>
      <c r="H61" s="666"/>
      <c r="I61" s="666"/>
      <c r="J61" s="695"/>
      <c r="K61" s="266">
        <v>58.26</v>
      </c>
      <c r="L61" s="236">
        <f>L60*K61</f>
        <v>17152395.93</v>
      </c>
    </row>
    <row r="62" spans="1:12" x14ac:dyDescent="0.25">
      <c r="A62" s="48"/>
      <c r="B62" s="683" t="s">
        <v>291</v>
      </c>
      <c r="C62" s="684"/>
      <c r="D62" s="684"/>
      <c r="E62" s="684"/>
      <c r="F62" s="684"/>
      <c r="G62" s="684"/>
      <c r="H62" s="684"/>
      <c r="I62" s="684"/>
      <c r="J62" s="684"/>
      <c r="K62" s="685"/>
      <c r="L62" s="264">
        <f>L61*20%</f>
        <v>3430479.19</v>
      </c>
    </row>
    <row r="63" spans="1:12" x14ac:dyDescent="0.25">
      <c r="A63" s="256"/>
      <c r="B63" s="267" t="s">
        <v>200</v>
      </c>
      <c r="C63" s="268"/>
      <c r="D63" s="269"/>
      <c r="E63" s="270"/>
      <c r="F63" s="270"/>
      <c r="G63" s="270"/>
      <c r="H63" s="270"/>
      <c r="I63" s="270"/>
      <c r="J63" s="270"/>
      <c r="K63" s="271"/>
      <c r="L63" s="272">
        <f>L61+L62</f>
        <v>20582875.120000001</v>
      </c>
    </row>
    <row r="64" spans="1:12" x14ac:dyDescent="0.25">
      <c r="A64" s="256"/>
      <c r="B64" s="267" t="s">
        <v>292</v>
      </c>
      <c r="C64" s="268"/>
      <c r="D64" s="269"/>
      <c r="E64" s="270"/>
      <c r="F64" s="270"/>
      <c r="G64" s="270"/>
      <c r="H64" s="270"/>
      <c r="I64" s="270"/>
      <c r="J64" s="270"/>
      <c r="K64" s="271"/>
      <c r="L64" s="272">
        <f>L63*1.1</f>
        <v>22641162.629999999</v>
      </c>
    </row>
    <row r="65" spans="1:12" s="273" customFormat="1" ht="12.75" x14ac:dyDescent="0.2">
      <c r="A65" s="399"/>
      <c r="B65" s="400"/>
      <c r="C65" s="401"/>
      <c r="D65" s="402"/>
      <c r="E65" s="400"/>
      <c r="F65" s="400"/>
      <c r="G65" s="400"/>
      <c r="H65" s="400"/>
      <c r="I65" s="400"/>
      <c r="J65" s="400"/>
      <c r="K65" s="403"/>
      <c r="L65" s="404"/>
    </row>
    <row r="66" spans="1:12" x14ac:dyDescent="0.25">
      <c r="A66" s="274"/>
      <c r="B66" s="274"/>
      <c r="C66" s="274"/>
      <c r="D66" s="274"/>
      <c r="E66" s="275"/>
      <c r="F66" s="275"/>
      <c r="G66" s="275"/>
      <c r="H66" s="276"/>
      <c r="I66" s="276"/>
      <c r="J66" s="276"/>
      <c r="K66" s="277"/>
      <c r="L66" s="278"/>
    </row>
    <row r="67" spans="1:12" x14ac:dyDescent="0.25">
      <c r="L67" s="405"/>
    </row>
    <row r="68" spans="1:12" x14ac:dyDescent="0.25">
      <c r="L68" s="406"/>
    </row>
    <row r="70" spans="1:12" x14ac:dyDescent="0.25">
      <c r="A70" s="407"/>
      <c r="B70" s="407"/>
      <c r="C70" s="407"/>
      <c r="D70" s="407"/>
      <c r="E70" s="407"/>
      <c r="F70" s="407"/>
      <c r="G70" s="407"/>
      <c r="H70" s="407"/>
      <c r="I70" s="407"/>
    </row>
    <row r="71" spans="1:12" x14ac:dyDescent="0.25">
      <c r="A71" s="407"/>
      <c r="B71" s="407"/>
      <c r="C71" s="407"/>
      <c r="D71" s="407"/>
      <c r="E71" s="407"/>
      <c r="F71" s="407"/>
      <c r="G71" s="407"/>
      <c r="H71" s="407"/>
      <c r="I71" s="407"/>
    </row>
    <row r="72" spans="1:12" x14ac:dyDescent="0.25">
      <c r="A72" s="407"/>
      <c r="B72" s="407"/>
      <c r="C72" s="407"/>
      <c r="D72" s="407"/>
      <c r="E72" s="407"/>
      <c r="F72" s="407"/>
      <c r="G72" s="407"/>
      <c r="H72" s="407"/>
      <c r="I72" s="407"/>
    </row>
    <row r="73" spans="1:12" x14ac:dyDescent="0.25">
      <c r="A73" s="407"/>
      <c r="B73" s="407"/>
      <c r="C73" s="407"/>
      <c r="D73" s="407"/>
      <c r="E73" s="407"/>
      <c r="F73" s="407"/>
      <c r="G73" s="407"/>
      <c r="H73" s="407"/>
      <c r="I73" s="407"/>
    </row>
  </sheetData>
  <mergeCells count="20">
    <mergeCell ref="B62:K62"/>
    <mergeCell ref="L7:L8"/>
    <mergeCell ref="A10:L10"/>
    <mergeCell ref="A28:L28"/>
    <mergeCell ref="A42:L42"/>
    <mergeCell ref="A54:L54"/>
    <mergeCell ref="B61:J61"/>
    <mergeCell ref="A7:A8"/>
    <mergeCell ref="B7:B8"/>
    <mergeCell ref="C7:C8"/>
    <mergeCell ref="D7:D8"/>
    <mergeCell ref="E7:E8"/>
    <mergeCell ref="F7:K7"/>
    <mergeCell ref="A5:C5"/>
    <mergeCell ref="D5:L5"/>
    <mergeCell ref="A1:L1"/>
    <mergeCell ref="A2:L2"/>
    <mergeCell ref="A3:L3"/>
    <mergeCell ref="A4:C4"/>
    <mergeCell ref="D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дендрология</vt:lpstr>
      <vt:lpstr>Пояснительная</vt:lpstr>
      <vt:lpstr>Протокол</vt:lpstr>
      <vt:lpstr>НМЦ</vt:lpstr>
      <vt:lpstr>НМЦК</vt:lpstr>
      <vt:lpstr>Cводная смета ПИР </vt:lpstr>
      <vt:lpstr>Геодезия</vt:lpstr>
      <vt:lpstr>Гидромет</vt:lpstr>
      <vt:lpstr>Геология</vt:lpstr>
      <vt:lpstr>Геофизика</vt:lpstr>
      <vt:lpstr>Тех.обследование</vt:lpstr>
      <vt:lpstr>Экспертиза ПД и ИЗ </vt:lpstr>
      <vt:lpstr>Тех.обследование!Заголовки_для_печати</vt:lpstr>
      <vt:lpstr>'Cводная смета ПИР '!Область_печати</vt:lpstr>
      <vt:lpstr>Геология!Область_печати</vt:lpstr>
      <vt:lpstr>Геофизика!Область_печати</vt:lpstr>
      <vt:lpstr>НМЦ!Область_печати</vt:lpstr>
      <vt:lpstr>НМЦК!Область_печати</vt:lpstr>
      <vt:lpstr>Пояснительная!Область_печати</vt:lpstr>
      <vt:lpstr>Протокол!Область_печати</vt:lpstr>
      <vt:lpstr>'Экспертиза ПД и ИЗ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2022-09-28T15:51:14Z</dcterms:modified>
</cp:coreProperties>
</file>