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P624" i="1" l="1"/>
  <c r="J624" i="1"/>
  <c r="P622" i="1"/>
  <c r="P621" i="1"/>
  <c r="P623" i="1" s="1"/>
  <c r="P625" i="1" s="1"/>
  <c r="A20" i="1"/>
  <c r="P626" i="1" l="1"/>
  <c r="P627" i="1"/>
</calcChain>
</file>

<file path=xl/sharedStrings.xml><?xml version="1.0" encoding="utf-8"?>
<sst xmlns="http://schemas.openxmlformats.org/spreadsheetml/2006/main" count="1225" uniqueCount="347">
  <si>
    <t>Приложение № 3</t>
  </si>
  <si>
    <t>Утверждено приказом Минстроя РФ № 421/пр от 4 августа 2020 г. в редакции приказа № 557/пр от 7 июля 2022 г.</t>
  </si>
  <si>
    <t>Наименование программного продукта</t>
  </si>
  <si>
    <t>ГРАНД-Смета, версия 2025.1</t>
  </si>
  <si>
    <t xml:space="preserve">Наименование редакции сметных нормативов  </t>
  </si>
  <si>
    <t>Приказ Минстроя России от 30.12.2021 № 1046/пр; Приказ Минстроя России от 04.08.2020 № 421/пр; Приказ Минстроя России от 21.12.2020 № 812/пр; Приказ Минстроя России от 11.12.2020 № 774/пр; Приказ Минстроя России от 02.08.2023 № 551/пр; Приказ Минстроя России от 14.11.2023 № 817/пр; Приказ Минстроя России от 16.02.2024 № 102/пр; Приказ Минстроя России от 13.05.2024 №323/пр; Приказ Минстроя России от 09.08.2024 №524/пр; Приказ Минстроя России от 07.11.2024 №747/пр; Приказ Минстроя России от 07.02.2025 №69/пр</t>
  </si>
  <si>
    <t xml:space="preserve">Реквизиты приказа  Минстроя России  об утверждении дополнений и изменений к сметным нормативам </t>
  </si>
  <si>
    <t>Приказ Минстроя России от 18 мая 2022 г. № 378/пр, Приказ Минстроя России от 26 августа 2022 г. № 703/пр, Приказ Минстроя России от 26 октября 2022 г. № 905/пр, Приказ Минстроя России от 27 декабря 2022 г. № 1133/пр, Приказ Минстроя России от 10 февраля 2023 г. № 84/пр, Приказ Минстроя России от 11.05.2023 №335/пр; Приказ Минстроя России от 07.07.2022 № 557/пр; Приказ Минстроя России от 02.09.2021 № 636/пр, Приказ Минстроя России от 26.07.2022 № 611/пр; Приказ Минстроя России от 22.04.2022 № 317/пр; Приказ Минстроя России от 02.08.2023 № 551/пр; Приказ Минстроя России от 14.11.2023 № 817/пр; Приказ Минстроя России от 30.01.2024 № 55/пр;  Приказ Минстроя России от 16.02.2024 № 102/пр;  Приказ Минстроя России от 13.05.2024 №323/пр; Приказ Минстроя России от 09.08.2024 №524/пр; Приказ Минстроя России от 07.11.2024 №747/пр; Приказ Минстроя России от 07.02.2025 №69/пр</t>
  </si>
  <si>
    <t>Реквизиты письма Минстроя России об индексах изменения сметной стоимости строительства, включаемые в федеральный реестр сметных нормативов и размещаемые в федеральной государственной информационной системе ценообразования в строительстве, подготовленного  в соответствии  пунктом 85 Методики  расчета индексов изменения  сметной стоимости строительства, утвержденной  приказом Министерства строительства и жилищно-коммунального хозяйства Российской Федерации от 5 июня 2019 г. № 326/пр¹</t>
  </si>
  <si>
    <t>Письмо Минстроя России от 25.02.2025 № 10314-ИФ/09</t>
  </si>
  <si>
    <t xml:space="preserve">Реквизиты нормативного  правового  акта  об утверждении оплаты труда, утверждаемый  в соответствии с пунктом 22(1) Правилами мониторинга цен, утвержденными постановлением Правительства Российской Федерации от 23 декабря 2016 г. № 1452 </t>
  </si>
  <si>
    <t>НПА об установленном размере оплаты труда рабочего первого разряда от 01.04.2024 № 42</t>
  </si>
  <si>
    <t xml:space="preserve">Обоснование принятых текущих цен на строительные ресурсы </t>
  </si>
  <si>
    <t xml:space="preserve">Наименование субъекта Российской Федерации </t>
  </si>
  <si>
    <t>7. Кабардино-Балкарская Республика</t>
  </si>
  <si>
    <t xml:space="preserve">Наименование зоны субъекта Российской Федерации </t>
  </si>
  <si>
    <t>Кабардино-Балкарская Республика</t>
  </si>
  <si>
    <t>ВТРК "Эльбрус"</t>
  </si>
  <si>
    <t>(наименование стройки)</t>
  </si>
  <si>
    <t>(наименование объекта капитального строительства)</t>
  </si>
  <si>
    <t>ЛОКАЛЬНЫЙ СМЕТНЫЙ РАСЧЕТ (СМЕТА) № 1</t>
  </si>
  <si>
    <t xml:space="preserve"> (наименование работ и затрат)</t>
  </si>
  <si>
    <t xml:space="preserve">Составлен </t>
  </si>
  <si>
    <t>ресурсно-индексным</t>
  </si>
  <si>
    <t>методом</t>
  </si>
  <si>
    <t>Основание</t>
  </si>
  <si>
    <t>(проектная и (или) иная техническая документация)</t>
  </si>
  <si>
    <t xml:space="preserve">Составлен(а) в текущем уровне цен </t>
  </si>
  <si>
    <t>I квартал 2025 года</t>
  </si>
  <si>
    <t xml:space="preserve">Сметная стоимость </t>
  </si>
  <si>
    <t>тыс.руб.</t>
  </si>
  <si>
    <t>в том числе:</t>
  </si>
  <si>
    <t>строительных работ</t>
  </si>
  <si>
    <t>Средства на оплату труда рабочих</t>
  </si>
  <si>
    <t>монтажных работ</t>
  </si>
  <si>
    <t>Средства на оплату труда машинистов</t>
  </si>
  <si>
    <t>оборудования</t>
  </si>
  <si>
    <t>Нормативные затраты труда рабочих</t>
  </si>
  <si>
    <t>чел.-ч.</t>
  </si>
  <si>
    <t>прочих затрат</t>
  </si>
  <si>
    <t>Нормативные затраты труда машинистов</t>
  </si>
  <si>
    <t>№ п/п</t>
  </si>
  <si>
    <t>Обоснование</t>
  </si>
  <si>
    <t>Наименование работ и затрат</t>
  </si>
  <si>
    <t>Единица измерения</t>
  </si>
  <si>
    <t>Количество</t>
  </si>
  <si>
    <t>Сметная стоимость, руб.</t>
  </si>
  <si>
    <t>на единицу измерения</t>
  </si>
  <si>
    <t>коэффициенты</t>
  </si>
  <si>
    <t>всего с учетом коэффициентов</t>
  </si>
  <si>
    <t>на единицу измерения в базисном уровне цен</t>
  </si>
  <si>
    <t>индекс</t>
  </si>
  <si>
    <t>на единицу измерения в текущем уровне цен</t>
  </si>
  <si>
    <t>всего в текущем уровне цен</t>
  </si>
  <si>
    <t>Раздел 1. Фундамент под туалетный модуль</t>
  </si>
  <si>
    <t>1</t>
  </si>
  <si>
    <t>ГЭСН01-02-094-01</t>
  </si>
  <si>
    <t>Рыхление гидромолотом на базе экскаватора скального грунта 6 группы</t>
  </si>
  <si>
    <t>100 м3</t>
  </si>
  <si>
    <t>Объем=220 / 100</t>
  </si>
  <si>
    <t>421/пр_2020_прил.10_т.1_п.2_гр.3</t>
  </si>
  <si>
    <t>Производство работ осуществляется на территории действующего предприятия с наличием в зоне производства работ одного или нескольких из следующих факторов:
- разветвленной сети транспортных и инженерных коммуникаций;
- стесненных условий для складирования материалов;
- действующего технологического оборудования;
- движения технологического транспорта ОЗП=1,15; ЭМ=1,15 к расх.; ЗПМ=1,15; ТЗ=1,15; ТЗМ=1,15</t>
  </si>
  <si>
    <t>421/пр_2020_прил.10_т.2_п.2.3_гр.3</t>
  </si>
  <si>
    <t>Производство работ осуществляется в горной местности: на высоте свыше 3000 м над уровнем моря ОЗП=1,5; ЗПМ=1,5</t>
  </si>
  <si>
    <t>2</t>
  </si>
  <si>
    <t>ЭМ</t>
  </si>
  <si>
    <t>ОТм(ЗТм)</t>
  </si>
  <si>
    <t>чел.-ч</t>
  </si>
  <si>
    <t>91.02.03-001</t>
  </si>
  <si>
    <t>Гидромолоты на базе экскаватора на пневмоколесном ходу массой до 20 т, вес ударной части до 1 т</t>
  </si>
  <si>
    <t>маш.-ч</t>
  </si>
  <si>
    <t>4-100-060</t>
  </si>
  <si>
    <t xml:space="preserve">ОТм(Зтм) Средний разряд машинистов 6 </t>
  </si>
  <si>
    <t>Итого прямые затраты</t>
  </si>
  <si>
    <t>ФОТ</t>
  </si>
  <si>
    <t>Пр/812-001.4-1</t>
  </si>
  <si>
    <t>НР Земляные работы, выполняемые по другим видам работ (подготовительным, сопутствующим, укрепительным)</t>
  </si>
  <si>
    <t>%</t>
  </si>
  <si>
    <t>Пр/774-001.4</t>
  </si>
  <si>
    <t>СП Земляные работы, выполняемые по другим видам работ (подготовительным, сопутствующим, укрепительным)</t>
  </si>
  <si>
    <t>Всего по позиции</t>
  </si>
  <si>
    <t>ГЭСН01-01-008-06</t>
  </si>
  <si>
    <t>Разработка грунта в отвал в котлованах объемом от 1000 до 3000 м3 экскаваторами с ковшом вместимостью 0,65 м3, группа грунтов: 6</t>
  </si>
  <si>
    <t>1000 м3</t>
  </si>
  <si>
    <t>Объем=267,3 / 1000</t>
  </si>
  <si>
    <t>91.01.05-086</t>
  </si>
  <si>
    <t>Экскаваторы одноковшовые дизельные на гусеничном ходу, объем ковша 0,65 м3</t>
  </si>
  <si>
    <t>Пр/812-001.1-1</t>
  </si>
  <si>
    <t>НР Земляные работы, выполняемые механизированным способом</t>
  </si>
  <si>
    <t>Пр/774-001.1</t>
  </si>
  <si>
    <t>СП Земляные работы, выполняемые механизированным способом</t>
  </si>
  <si>
    <t>3</t>
  </si>
  <si>
    <t>ГЭСН01-01-021-06</t>
  </si>
  <si>
    <t>Разработка грунта в котлованах объемом от 3000 до 7000 м3 с погрузкой на автомобили-самосвалы экскаватором с ковшом вместимостью 1,0 м3, группа грунтов: 6</t>
  </si>
  <si>
    <t>Объем=266,38 / 1000</t>
  </si>
  <si>
    <t>91.01.05-087</t>
  </si>
  <si>
    <t>Экскаваторы одноковшовые дизельные на гусеничном ходу, объем ковша 1,0 м3</t>
  </si>
  <si>
    <t>4</t>
  </si>
  <si>
    <t>02-15-1-02-0003</t>
  </si>
  <si>
    <t>Перевозка грузов I класса автомобилями-самосвалами грузоподъемностью до 15 т по дорогам с переходным (булыжным, щебеночным, гравийным) дорожным покрытием на расстояние 3 км</t>
  </si>
  <si>
    <t>т</t>
  </si>
  <si>
    <t>Объем=0,26638*1950</t>
  </si>
  <si>
    <t>421/пр_2020_п.52.1_пп.в</t>
  </si>
  <si>
    <t>При определении дополнительных затрат на перевозку грузов для строительства автомобильным транспортом в горной местности сверх расстояния, учтенного сметными ценами на материальные ресурсы и оборудование и индексами изменения сметной стоимости: на высоте свыше 3000 м над уровнем моря ЭМ=1,5; ЗПМ=1,5; МАТ=1,5</t>
  </si>
  <si>
    <t>5</t>
  </si>
  <si>
    <t>ГЭСН01-01-032-08</t>
  </si>
  <si>
    <t>Разработка грунта с перемещением до 10 м бульдозерами мощностью: 243 кВт (330 л.с.), группа грунтов 4</t>
  </si>
  <si>
    <t>Объем=534 / 1000</t>
  </si>
  <si>
    <t>91.01.01-040</t>
  </si>
  <si>
    <t>Бульдозеры, мощность 243 кВт (330 л.с.)</t>
  </si>
  <si>
    <t>4-100-080</t>
  </si>
  <si>
    <t xml:space="preserve">ОТм(Зтм) Средний разряд машинистов 8 </t>
  </si>
  <si>
    <t>6</t>
  </si>
  <si>
    <t>ГЭСН01-01-032-16</t>
  </si>
  <si>
    <t>При перемещении грунта на каждые последующие 10 м добавлять: к норме 01-01-032-08</t>
  </si>
  <si>
    <t>7</t>
  </si>
  <si>
    <t>ГЭСН01-01-021-03</t>
  </si>
  <si>
    <t>Разработка грунта в котлованах объемом от 3000 до 7000 м3 с погрузкой на автомобили-самосвалы экскаватором с ковшом вместимостью 1,0 м3, группа грунтов: 3</t>
  </si>
  <si>
    <t>Объем=44,8 / 1000</t>
  </si>
  <si>
    <t>8</t>
  </si>
  <si>
    <t>Объем=0,0448*1950</t>
  </si>
  <si>
    <t>9</t>
  </si>
  <si>
    <t>ГЭСН01-01-046-03</t>
  </si>
  <si>
    <t>Устройство дорожных насыпей бульдозерами с перемещением грунта до 20 м, группа грунтов: 3</t>
  </si>
  <si>
    <t>91.01.01-035</t>
  </si>
  <si>
    <t>Бульдозеры, мощность 79 кВт (108 л.с.)</t>
  </si>
  <si>
    <t>91.12.06-012</t>
  </si>
  <si>
    <t>Рыхлители прицепные (без трактора)</t>
  </si>
  <si>
    <t>91.15.02-024</t>
  </si>
  <si>
    <t>Тракторы на гусеничном ходу, мощность 79 кВт (108 л.с.)</t>
  </si>
  <si>
    <t>4-100-050</t>
  </si>
  <si>
    <t xml:space="preserve">ОТм(Зтм) Средний разряд машинистов 5 </t>
  </si>
  <si>
    <t>10</t>
  </si>
  <si>
    <t>ГЭСН01-02-014-04</t>
  </si>
  <si>
    <t>Уплотнение грунта виброплитами, группа грунтов: 3-4</t>
  </si>
  <si>
    <t>Объем=37 / 100</t>
  </si>
  <si>
    <t>ОТ(ЗТ)</t>
  </si>
  <si>
    <t>1-100-25</t>
  </si>
  <si>
    <t>Средний разряд работы 2,5</t>
  </si>
  <si>
    <t>91.08.09-001</t>
  </si>
  <si>
    <t>Виброплиты с двигателем внутреннего сгорания</t>
  </si>
  <si>
    <t>11</t>
  </si>
  <si>
    <t>ГЭСН08-01-002-02</t>
  </si>
  <si>
    <t>Устройство основания под фундаменты: щебеночного</t>
  </si>
  <si>
    <t>м3</t>
  </si>
  <si>
    <t>1-100-22</t>
  </si>
  <si>
    <t>Средний разряд работы 2,2</t>
  </si>
  <si>
    <t>91.06.05-057</t>
  </si>
  <si>
    <t>Погрузчики одноковшовые универсальные фронтальные пневмоколесные, номинальная вместимость основного ковша 1,5 м3, грузоподъемность 3 т</t>
  </si>
  <si>
    <t>91.08.09-024</t>
  </si>
  <si>
    <t>Трамбовки пневматические при работе от стационарного компрессора</t>
  </si>
  <si>
    <t>М</t>
  </si>
  <si>
    <t>01.7.03.01-0001</t>
  </si>
  <si>
    <t>Вода</t>
  </si>
  <si>
    <t>Н</t>
  </si>
  <si>
    <t>02.2.05.04</t>
  </si>
  <si>
    <t>Щебень</t>
  </si>
  <si>
    <t>Пр/812-008.0-1</t>
  </si>
  <si>
    <t>НР Конструкции из кирпича и блоков</t>
  </si>
  <si>
    <t>Пр/774-008.0</t>
  </si>
  <si>
    <t>СП Конструкции из кирпича и блоков</t>
  </si>
  <si>
    <t>12</t>
  </si>
  <si>
    <t>ФСБЦ-02.2.05.04-2088</t>
  </si>
  <si>
    <t>Щебень из плотных горных пород для строительных работ М 600, фракция 20-40 мм</t>
  </si>
  <si>
    <t>(Материалы для строительных работ)</t>
  </si>
  <si>
    <t xml:space="preserve">Щебень из плотных горных пород для строительных работ М 600, фракция 20-40 мм </t>
  </si>
  <si>
    <t>12.1</t>
  </si>
  <si>
    <t>ФСБЦ-02.2.05.04-2088_02-15-1-01-0030</t>
  </si>
  <si>
    <t xml:space="preserve">Перевозка грузов I класса автомобилями-самосвалами грузоподъемностью до 15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30 км </t>
  </si>
  <si>
    <t>12.2</t>
  </si>
  <si>
    <t>ФСБЦ-02.2.05.04-2088_02-15-1-01-0120</t>
  </si>
  <si>
    <t xml:space="preserve">Перевозка грузов I класса автомобилями-самосвалами грузоподъемностью до 15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120 км </t>
  </si>
  <si>
    <t>13</t>
  </si>
  <si>
    <t>ГЭСН27-06-001-03</t>
  </si>
  <si>
    <t>Устройство дорожных покрытий из сборных прямоугольных железобетонных плит площадью: свыше 3 до 10,5 м2</t>
  </si>
  <si>
    <t>Объем=(3*2*0,14*8) / 100</t>
  </si>
  <si>
    <t>1-100-38</t>
  </si>
  <si>
    <t>Средний разряд работы 3,8</t>
  </si>
  <si>
    <t>91.05.05-015</t>
  </si>
  <si>
    <t>Краны на автомобильном ходу, грузоподъемность 16 т</t>
  </si>
  <si>
    <t>91.08.04-021</t>
  </si>
  <si>
    <t>Котлы битумные передвижные электрические с центробежной мешалкой, объем загрузочной емкости 400 л</t>
  </si>
  <si>
    <t>91.08.11-011</t>
  </si>
  <si>
    <t>Заливщики швов и трещин самоходные, объем бака до 480 л с компрессором для продувки трещин и швов</t>
  </si>
  <si>
    <t>91.14.02-001</t>
  </si>
  <si>
    <t>Автомобили бортовые, грузоподъемность до 5 т</t>
  </si>
  <si>
    <t>4-100-040</t>
  </si>
  <si>
    <t xml:space="preserve">ОТм(Зтм) Средний разряд машинистов 4 </t>
  </si>
  <si>
    <t>91.17.04-034</t>
  </si>
  <si>
    <t>Агрегаты сварочные с двигателем внутреннего сгорания для ручной дуговой сварки, сварочный ток до 400 А, количество постов 1</t>
  </si>
  <si>
    <t>01.7.11.07-0227</t>
  </si>
  <si>
    <t>Электроды сварочные для сварки низколегированных и углеродистых сталей УОНИ 13/45, Э42А, диаметр 4-5 мм</t>
  </si>
  <si>
    <t>кг</t>
  </si>
  <si>
    <t>04.1.02.05-0010</t>
  </si>
  <si>
    <t>Смеси бетонные тяжелого бетона (БСТ), класс В27,5 (М350)</t>
  </si>
  <si>
    <t>01.2.03.03</t>
  </si>
  <si>
    <t>Мастика</t>
  </si>
  <si>
    <t>04.3.01.09</t>
  </si>
  <si>
    <t>Раствор готовый отделочный</t>
  </si>
  <si>
    <t>05.1.01.13</t>
  </si>
  <si>
    <t>Плиты сборные железобетонные</t>
  </si>
  <si>
    <t>08.4.03.03</t>
  </si>
  <si>
    <t>Арматура</t>
  </si>
  <si>
    <t>Пр/812-021.0-1</t>
  </si>
  <si>
    <t>НР Автомобильные дороги</t>
  </si>
  <si>
    <t>Пр/774-021.0</t>
  </si>
  <si>
    <t>СП Автомобильные дороги</t>
  </si>
  <si>
    <t>14</t>
  </si>
  <si>
    <t>ФСБЦ-05.1.08.06-0093</t>
  </si>
  <si>
    <t>Плиты дорожные железобетонные, объем до 1,7 м3, бетон В27,5, расход арматуры от 50 до 100 кг/м3</t>
  </si>
  <si>
    <t xml:space="preserve">Плиты дорожные железобетонные, объем до 1,7 м3, бетон В27,5, расход арматуры от 50 до 100 кг/м3 </t>
  </si>
  <si>
    <t>14.1</t>
  </si>
  <si>
    <t>ФСБЦ-05.1.08.06-0093_01-20-1-01-0030</t>
  </si>
  <si>
    <t xml:space="preserve">Перевозка грузов I класса автомобилями бортовыми грузоподъемностью до 20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30 км </t>
  </si>
  <si>
    <t>14.2</t>
  </si>
  <si>
    <t>ФСБЦ-05.1.08.06-0093_01-20-1-01-0130</t>
  </si>
  <si>
    <t xml:space="preserve">Перевозка грузов I класса автомобилями бортовыми грузоподъемностью до 20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130 км </t>
  </si>
  <si>
    <t>15</t>
  </si>
  <si>
    <t>ГЭСН07-01-044-03</t>
  </si>
  <si>
    <t>Установка монтажных изделий массой: свыше 5 до 20 кг</t>
  </si>
  <si>
    <t>Объем=0,0084*4</t>
  </si>
  <si>
    <t>1-100-44</t>
  </si>
  <si>
    <t>Средний разряд работы 4,4</t>
  </si>
  <si>
    <t>91.17.04-233</t>
  </si>
  <si>
    <t>Аппараты сварочные для ручной дуговой сварки, сварочный ток до 350 А</t>
  </si>
  <si>
    <t>01.7.11.07-0054</t>
  </si>
  <si>
    <t>Электроды сварочные для сварки низколегированных и углеродистых сталей АНО-6, Э42, диаметр 6 мм</t>
  </si>
  <si>
    <t>Пр/812-007.0-1</t>
  </si>
  <si>
    <t>НР Бетонные и железобетонные сборные конструкции и работы в строительстве</t>
  </si>
  <si>
    <t>Пр/774-007.0</t>
  </si>
  <si>
    <t>СП Бетонные и железобетонные сборные конструкции и работы в строительстве</t>
  </si>
  <si>
    <t>16</t>
  </si>
  <si>
    <t>ФСБЦ-08.4.01.02-0013</t>
  </si>
  <si>
    <t>Детали закладные и накладные изготовленные с применением сварки, гнутья, сверления (пробивки) отверстий (при наличии одной из этих операций или всего перечня в любых сочетаниях), поставляемые отдельно</t>
  </si>
  <si>
    <t>17</t>
  </si>
  <si>
    <t>ГЭСН08-01-003-07</t>
  </si>
  <si>
    <t>Гидроизоляция боковая обмазочная битумная в 2 слоя по выровненной поверхности бутовой кладки, кирпичу, бетону</t>
  </si>
  <si>
    <t>100 м2</t>
  </si>
  <si>
    <t>Объем=4,8 / 100</t>
  </si>
  <si>
    <t>1-100-39</t>
  </si>
  <si>
    <t>Средний разряд работы 3,9</t>
  </si>
  <si>
    <t>01.3.01.03-0002</t>
  </si>
  <si>
    <t>Керосин для технических целей</t>
  </si>
  <si>
    <t>01.7.20.08-0051</t>
  </si>
  <si>
    <t>Ветошь хлопчатобумажная цветная</t>
  </si>
  <si>
    <t>01.2.01.02</t>
  </si>
  <si>
    <t>Битум</t>
  </si>
  <si>
    <t>18</t>
  </si>
  <si>
    <t>ФСБЦ-01.2.01.02-0054</t>
  </si>
  <si>
    <t>Битум нефтяной строительный БН-90/10</t>
  </si>
  <si>
    <t>19</t>
  </si>
  <si>
    <t>ФСБЦ-01.2.03.03-0014</t>
  </si>
  <si>
    <t>Мастика битумная кровельная горячая МБКГ-55, МБКГ-65, МБКГ-75, МБКГ-85</t>
  </si>
  <si>
    <t>Итоги по разделу 1 Фундамент под туалетный модуль :</t>
  </si>
  <si>
    <t xml:space="preserve">     Итого прямые затраты (справочно)</t>
  </si>
  <si>
    <t xml:space="preserve">          в том числе:</t>
  </si>
  <si>
    <t xml:space="preserve">               Оплата труда рабочих</t>
  </si>
  <si>
    <t xml:space="preserve">               Эксплуатация машин</t>
  </si>
  <si>
    <t xml:space="preserve">               Оплата труда машинистов (Отм)</t>
  </si>
  <si>
    <t xml:space="preserve">               Материалы</t>
  </si>
  <si>
    <t xml:space="preserve">               Перевозка</t>
  </si>
  <si>
    <t xml:space="preserve">     Строительные работы</t>
  </si>
  <si>
    <t xml:space="preserve">          Строительные работы</t>
  </si>
  <si>
    <t xml:space="preserve">               в том числе:</t>
  </si>
  <si>
    <t xml:space="preserve">                    оплата труда</t>
  </si>
  <si>
    <t xml:space="preserve">                    эксплуатация машин и механизмов</t>
  </si>
  <si>
    <t xml:space="preserve">                    оплата труда машинистов (Отм)</t>
  </si>
  <si>
    <t xml:space="preserve">                    материалы</t>
  </si>
  <si>
    <t xml:space="preserve">                    накладные расходы</t>
  </si>
  <si>
    <t xml:space="preserve">                    сметная прибыль</t>
  </si>
  <si>
    <t xml:space="preserve">          Перевозка</t>
  </si>
  <si>
    <t xml:space="preserve">     Итого ФОТ (справочно)</t>
  </si>
  <si>
    <t xml:space="preserve">     Итого накладные расходы (справочно)</t>
  </si>
  <si>
    <t xml:space="preserve">     Итого сметная прибыль (справочно)</t>
  </si>
  <si>
    <t xml:space="preserve">  Итого по разделу 1 Фундамент под туалетный модуль</t>
  </si>
  <si>
    <t xml:space="preserve">  Справочно</t>
  </si>
  <si>
    <t xml:space="preserve">       затраты труда рабочих</t>
  </si>
  <si>
    <t xml:space="preserve">       затраты труда машинистов</t>
  </si>
  <si>
    <t>Раздел 2. Фундамент под очистное сооружение хозяйственно-бытовых сточных вод</t>
  </si>
  <si>
    <t>20</t>
  </si>
  <si>
    <t>Объем=410 / 100</t>
  </si>
  <si>
    <t>21</t>
  </si>
  <si>
    <t>Объем=492 / 1000</t>
  </si>
  <si>
    <t>22</t>
  </si>
  <si>
    <t>23</t>
  </si>
  <si>
    <t>Объем=0,492*1950</t>
  </si>
  <si>
    <t>24</t>
  </si>
  <si>
    <t>Объем=1068 / 1000</t>
  </si>
  <si>
    <t>25</t>
  </si>
  <si>
    <t>26</t>
  </si>
  <si>
    <t>Объем=89,6 / 1000</t>
  </si>
  <si>
    <t>27</t>
  </si>
  <si>
    <t>Объем=0,0896*1950</t>
  </si>
  <si>
    <t>28</t>
  </si>
  <si>
    <t>29</t>
  </si>
  <si>
    <t>Объем=18 / 100</t>
  </si>
  <si>
    <t>30</t>
  </si>
  <si>
    <t>31</t>
  </si>
  <si>
    <t>31.1</t>
  </si>
  <si>
    <t>31.2</t>
  </si>
  <si>
    <t>32</t>
  </si>
  <si>
    <t>Объем=(3*2*0,14*4) / 100</t>
  </si>
  <si>
    <t>33</t>
  </si>
  <si>
    <t>33.1</t>
  </si>
  <si>
    <t>33.2</t>
  </si>
  <si>
    <t>34</t>
  </si>
  <si>
    <t>35</t>
  </si>
  <si>
    <t>36</t>
  </si>
  <si>
    <t>Объем=2,8 / 100</t>
  </si>
  <si>
    <t>37</t>
  </si>
  <si>
    <t>38</t>
  </si>
  <si>
    <t>Итоги по разделу 2 Фундамент под очистное сооружение хозяйственно-бытовых сточных вод :</t>
  </si>
  <si>
    <t xml:space="preserve">  Итого по разделу 2 Фундамент под очистное сооружение хозяйственно-бытовых сточных вод</t>
  </si>
  <si>
    <t>Раздел 3. Подъем в гору строительных материалов на расстояние до 5 км</t>
  </si>
  <si>
    <t>Плиты дорожные</t>
  </si>
  <si>
    <t>39</t>
  </si>
  <si>
    <t>01-20-1-02-0005
Плиты дорожные</t>
  </si>
  <si>
    <t>Перевозка грузов I класса автомобилями бортовыми грузоподъемностью до 20 т по дорогам с переходным (булыжным, щебеночным, гравийным) дорожным покрытием на расстояние 5 км</t>
  </si>
  <si>
    <t>(Дополнительная перевозка грузов автотранспортом (Автомобили бортовые))</t>
  </si>
  <si>
    <t>40</t>
  </si>
  <si>
    <t>02-15-1-02-0005
Щебень</t>
  </si>
  <si>
    <t>Перевозка грузов I класса автомобилями-самосвалами грузоподъемностью до 15 т по дорогам с переходным (булыжным, щебеночным, гравийным) дорожным покрытием на расстояние 5 км</t>
  </si>
  <si>
    <t>Итоги по разделу 3 Подъем в гору строительных материалов на расстояние до 5 км :</t>
  </si>
  <si>
    <t xml:space="preserve">  Итого по разделу 3 Подъем в гору строительных материалов на расстояние до 5 км</t>
  </si>
  <si>
    <t>Итоги по смете:</t>
  </si>
  <si>
    <t xml:space="preserve">     Всего прямые затраты (справочно)</t>
  </si>
  <si>
    <t xml:space="preserve">     Всего ФОТ (справочно)</t>
  </si>
  <si>
    <t xml:space="preserve">     Всего накладные расходы (справочно)</t>
  </si>
  <si>
    <t xml:space="preserve">     Всего сметная прибыль (справочно)</t>
  </si>
  <si>
    <t>ВСЕГО по смете</t>
  </si>
  <si>
    <t>Индекс фактической инфляции</t>
  </si>
  <si>
    <t>Индекс прогнозной инфляции</t>
  </si>
  <si>
    <t>Итого с учетом индексов-дефляторов на период проведения работ</t>
  </si>
  <si>
    <t>Командировочные затраты (суточные, проживание)</t>
  </si>
  <si>
    <t>(Постановление Правительства РФ от 02.10.2002 N 729</t>
  </si>
  <si>
    <t>Всего:</t>
  </si>
  <si>
    <t>Налог на добавленную стоимость 20%</t>
  </si>
  <si>
    <t>Составил:</t>
  </si>
  <si>
    <t>Главный эксперт направления сметного регулирования 
Управления проектов Департамента развития инфраструктуры</t>
  </si>
  <si>
    <t>Татаринов А.Ю.</t>
  </si>
  <si>
    <t>[должность, подпись (инициалы, фамилия)]</t>
  </si>
  <si>
    <t>Проверил:</t>
  </si>
  <si>
    <t>Заместитель руководителя управления направления сметного регулирования Управления проектов Департамента развития инфраструктуры</t>
  </si>
  <si>
    <t>Татаринова Е.А.</t>
  </si>
  <si>
    <t>1. Зарегистрирован Министерством юстиции Российской Федерации 10 сентября 2019 г., регистрационный № 55869), с изменениями, внесенными приказом Министерства строительства и жилищно-коммунального хозяйства Российской Федерации от 20 февраля 2021 г. № 79/пр (зарегистрирован Министерством юстиции Российской Федерации 9 августа 2021 г., регистрационный № 64577)</t>
  </si>
  <si>
    <t>² Под прочими затратами понимаются затраты, учитываемые в соответствии с пунктом 184 Методики.</t>
  </si>
  <si>
    <t>³ Под прочими работами понимаются затраты, учитываемые в соответствии с пунктами 122-128 Методики.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</si>
</sst>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00"/>
    <numFmt numFmtId="166" formatCode="0.00000"/>
    <numFmt numFmtId="167" formatCode="0.000000"/>
    <numFmt numFmtId="168" formatCode="0.000"/>
    <numFmt numFmtId="169" formatCode="0.0000000"/>
    <numFmt numFmtId="170" formatCode="#,##0.0000"/>
  </numFmts>
  <fonts count="8" x14ac:knownFonts="1"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184">
    <xf numFmtId="0" fontId="0" fillId="0" borderId="0" xfId="0"/>
    <xf numFmtId="49" fontId="1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2" fillId="0" borderId="2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49" fontId="2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 applyProtection="1">
      <alignment vertical="top"/>
    </xf>
    <xf numFmtId="49" fontId="2" fillId="0" borderId="3" xfId="0" applyNumberFormat="1" applyFont="1" applyFill="1" applyBorder="1" applyAlignment="1" applyProtection="1">
      <alignment vertical="top"/>
    </xf>
    <xf numFmtId="49" fontId="2" fillId="0" borderId="1" xfId="0" applyNumberFormat="1" applyFont="1" applyFill="1" applyBorder="1" applyAlignment="1" applyProtection="1">
      <alignment horizontal="center" wrapText="1"/>
    </xf>
    <xf numFmtId="49" fontId="3" fillId="0" borderId="3" xfId="0" applyNumberFormat="1" applyFont="1" applyFill="1" applyBorder="1" applyAlignment="1" applyProtection="1">
      <alignment horizontal="center" vertical="top"/>
    </xf>
    <xf numFmtId="49" fontId="3" fillId="0" borderId="0" xfId="0" applyNumberFormat="1" applyFont="1" applyFill="1" applyBorder="1" applyAlignment="1" applyProtection="1">
      <alignment horizontal="center" vertical="top"/>
    </xf>
    <xf numFmtId="49" fontId="4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 wrapText="1"/>
    </xf>
    <xf numFmtId="49" fontId="1" fillId="0" borderId="1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wrapText="1"/>
    </xf>
    <xf numFmtId="49" fontId="2" fillId="0" borderId="1" xfId="0" applyNumberFormat="1" applyFont="1" applyFill="1" applyBorder="1" applyAlignment="1" applyProtection="1">
      <alignment horizontal="left" wrapText="1"/>
    </xf>
    <xf numFmtId="49" fontId="3" fillId="0" borderId="3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>
      <alignment horizontal="right" vertical="top"/>
    </xf>
    <xf numFmtId="49" fontId="3" fillId="0" borderId="0" xfId="0" applyNumberFormat="1" applyFont="1" applyFill="1" applyBorder="1" applyAlignment="1" applyProtection="1">
      <alignment horizontal="center"/>
    </xf>
    <xf numFmtId="49" fontId="5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wrapText="1"/>
    </xf>
    <xf numFmtId="0" fontId="2" fillId="0" borderId="3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/>
    <xf numFmtId="4" fontId="2" fillId="0" borderId="1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4" fontId="2" fillId="0" borderId="2" xfId="0" applyNumberFormat="1" applyFont="1" applyFill="1" applyBorder="1" applyAlignment="1" applyProtection="1">
      <alignment horizontal="right"/>
    </xf>
    <xf numFmtId="2" fontId="2" fillId="0" borderId="2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/>
    </xf>
    <xf numFmtId="2" fontId="2" fillId="0" borderId="0" xfId="0" applyNumberFormat="1" applyFont="1" applyFill="1" applyBorder="1" applyAlignment="1" applyProtection="1">
      <alignment horizontal="right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49" fontId="6" fillId="0" borderId="11" xfId="0" applyNumberFormat="1" applyFont="1" applyFill="1" applyBorder="1" applyAlignment="1" applyProtection="1">
      <alignment horizontal="left" vertical="center" wrapText="1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49" fontId="6" fillId="0" borderId="12" xfId="0" applyNumberFormat="1" applyFont="1" applyFill="1" applyBorder="1" applyAlignment="1" applyProtection="1">
      <alignment horizontal="left" vertical="center" wrapText="1"/>
    </xf>
    <xf numFmtId="49" fontId="6" fillId="0" borderId="5" xfId="0" applyNumberFormat="1" applyFont="1" applyFill="1" applyBorder="1" applyAlignment="1" applyProtection="1">
      <alignment horizontal="center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  <xf numFmtId="0" fontId="6" fillId="0" borderId="3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center" vertical="top" wrapText="1"/>
    </xf>
    <xf numFmtId="0" fontId="6" fillId="0" borderId="3" xfId="0" applyNumberFormat="1" applyFont="1" applyFill="1" applyBorder="1" applyAlignment="1" applyProtection="1">
      <alignment horizontal="center" vertical="top" wrapText="1"/>
    </xf>
    <xf numFmtId="1" fontId="6" fillId="0" borderId="3" xfId="0" applyNumberFormat="1" applyFont="1" applyFill="1" applyBorder="1" applyAlignment="1" applyProtection="1">
      <alignment horizontal="center" vertical="top" wrapText="1"/>
    </xf>
    <xf numFmtId="164" fontId="6" fillId="0" borderId="3" xfId="0" applyNumberFormat="1" applyFont="1" applyFill="1" applyBorder="1" applyAlignment="1" applyProtection="1">
      <alignment horizontal="center" vertical="top" wrapText="1"/>
    </xf>
    <xf numFmtId="0" fontId="6" fillId="0" borderId="3" xfId="0" applyNumberFormat="1" applyFont="1" applyFill="1" applyBorder="1" applyAlignment="1" applyProtection="1">
      <alignment horizontal="right" vertical="top" wrapText="1"/>
    </xf>
    <xf numFmtId="0" fontId="5" fillId="0" borderId="3" xfId="0" applyNumberFormat="1" applyFont="1" applyFill="1" applyBorder="1" applyAlignment="1" applyProtection="1">
      <alignment horizontal="right" vertical="top" wrapText="1"/>
    </xf>
    <xf numFmtId="0" fontId="6" fillId="0" borderId="6" xfId="0" applyNumberFormat="1" applyFont="1" applyFill="1" applyBorder="1" applyAlignment="1" applyProtection="1">
      <alignment horizontal="right" vertical="top" wrapText="1"/>
    </xf>
    <xf numFmtId="49" fontId="1" fillId="0" borderId="7" xfId="0" applyNumberFormat="1" applyFont="1" applyFill="1" applyBorder="1" applyAlignment="1" applyProtection="1">
      <alignment horizontal="center" vertical="top" wrapText="1"/>
    </xf>
    <xf numFmtId="49" fontId="1" fillId="0" borderId="0" xfId="0" applyNumberFormat="1" applyFont="1" applyFill="1" applyBorder="1" applyAlignment="1" applyProtection="1">
      <alignment horizontal="left" vertical="top" wrapText="1"/>
    </xf>
    <xf numFmtId="49" fontId="1" fillId="0" borderId="0" xfId="0" applyNumberFormat="1" applyFont="1" applyFill="1" applyBorder="1" applyAlignment="1" applyProtection="1">
      <alignment horizontal="left" vertical="top" wrapText="1"/>
    </xf>
    <xf numFmtId="49" fontId="1" fillId="0" borderId="8" xfId="0" applyNumberFormat="1" applyFont="1" applyFill="1" applyBorder="1" applyAlignment="1" applyProtection="1">
      <alignment horizontal="left" vertical="top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>
      <alignment horizontal="right" vertical="top" wrapText="1"/>
    </xf>
    <xf numFmtId="0" fontId="1" fillId="0" borderId="0" xfId="0" applyNumberFormat="1" applyFont="1" applyFill="1" applyBorder="1" applyAlignment="1" applyProtection="1">
      <alignment horizontal="left" vertical="top" wrapText="1"/>
    </xf>
    <xf numFmtId="0" fontId="1" fillId="0" borderId="8" xfId="0" applyNumberFormat="1" applyFont="1" applyFill="1" applyBorder="1" applyAlignment="1" applyProtection="1">
      <alignment horizontal="left" vertical="top" wrapText="1"/>
    </xf>
    <xf numFmtId="49" fontId="2" fillId="0" borderId="7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right" vertical="top" wrapText="1"/>
    </xf>
    <xf numFmtId="49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right" vertical="top" wrapText="1"/>
    </xf>
    <xf numFmtId="4" fontId="2" fillId="0" borderId="8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center" vertical="top" wrapText="1"/>
    </xf>
    <xf numFmtId="49" fontId="2" fillId="0" borderId="7" xfId="0" applyNumberFormat="1" applyFont="1" applyFill="1" applyBorder="1" applyAlignment="1" applyProtection="1">
      <alignment horizontal="right" vertical="center" wrapText="1"/>
    </xf>
    <xf numFmtId="2" fontId="2" fillId="0" borderId="0" xfId="0" applyNumberFormat="1" applyFont="1" applyFill="1" applyBorder="1" applyAlignment="1" applyProtection="1">
      <alignment horizontal="center" vertical="top" wrapText="1"/>
    </xf>
    <xf numFmtId="4" fontId="1" fillId="0" borderId="0" xfId="0" applyNumberFormat="1" applyFont="1" applyFill="1" applyBorder="1" applyAlignment="1" applyProtection="1">
      <alignment horizontal="right" vertical="top" wrapText="1"/>
    </xf>
    <xf numFmtId="2" fontId="1" fillId="0" borderId="0" xfId="0" applyNumberFormat="1" applyFont="1" applyFill="1" applyBorder="1" applyAlignment="1" applyProtection="1">
      <alignment horizontal="center" vertical="top" wrapText="1"/>
    </xf>
    <xf numFmtId="4" fontId="2" fillId="0" borderId="0" xfId="0" applyNumberFormat="1" applyFont="1" applyFill="1" applyBorder="1" applyAlignment="1" applyProtection="1">
      <alignment horizontal="right" vertical="top" wrapText="1"/>
    </xf>
    <xf numFmtId="49" fontId="2" fillId="0" borderId="7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Border="1" applyAlignment="1" applyProtection="1">
      <alignment horizontal="right" vertical="top" wrapText="1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49" fontId="1" fillId="0" borderId="7" xfId="0" applyNumberFormat="1" applyFont="1" applyFill="1" applyBorder="1" applyAlignment="1" applyProtection="1"/>
    <xf numFmtId="49" fontId="6" fillId="0" borderId="3" xfId="0" applyNumberFormat="1" applyFont="1" applyFill="1" applyBorder="1" applyAlignment="1" applyProtection="1">
      <alignment horizontal="left" vertical="top" wrapText="1"/>
    </xf>
    <xf numFmtId="4" fontId="6" fillId="0" borderId="3" xfId="0" applyNumberFormat="1" applyFont="1" applyFill="1" applyBorder="1" applyAlignment="1" applyProtection="1">
      <alignment horizontal="right" vertical="top" wrapText="1"/>
    </xf>
    <xf numFmtId="4" fontId="6" fillId="0" borderId="6" xfId="0" applyNumberFormat="1" applyFont="1" applyFill="1" applyBorder="1" applyAlignment="1" applyProtection="1">
      <alignment horizontal="right" vertical="top" wrapText="1"/>
    </xf>
    <xf numFmtId="1" fontId="2" fillId="0" borderId="0" xfId="0" applyNumberFormat="1" applyFont="1" applyFill="1" applyBorder="1" applyAlignment="1" applyProtection="1">
      <alignment horizontal="center" vertical="top" wrapText="1"/>
    </xf>
    <xf numFmtId="49" fontId="6" fillId="0" borderId="7" xfId="0" applyNumberFormat="1" applyFont="1" applyFill="1" applyBorder="1" applyAlignment="1" applyProtection="1">
      <alignment horizontal="center" vertical="top" wrapText="1"/>
    </xf>
    <xf numFmtId="49" fontId="6" fillId="0" borderId="0" xfId="0" applyNumberFormat="1" applyFont="1" applyFill="1" applyBorder="1" applyAlignment="1" applyProtection="1">
      <alignment horizontal="left" vertical="top" wrapText="1"/>
    </xf>
    <xf numFmtId="49" fontId="6" fillId="0" borderId="9" xfId="0" applyNumberFormat="1" applyFont="1" applyFill="1" applyBorder="1" applyAlignment="1" applyProtection="1">
      <alignment horizontal="center" vertical="top" wrapText="1"/>
    </xf>
    <xf numFmtId="49" fontId="6" fillId="0" borderId="1" xfId="0" applyNumberFormat="1" applyFont="1" applyFill="1" applyBorder="1" applyAlignment="1" applyProtection="1">
      <alignment horizontal="left" vertical="top" wrapText="1"/>
    </xf>
    <xf numFmtId="49" fontId="6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right" vertical="top" wrapText="1"/>
    </xf>
    <xf numFmtId="0" fontId="6" fillId="0" borderId="10" xfId="0" applyNumberFormat="1" applyFont="1" applyFill="1" applyBorder="1" applyAlignment="1" applyProtection="1">
      <alignment horizontal="right" vertical="top" wrapText="1"/>
    </xf>
    <xf numFmtId="165" fontId="6" fillId="0" borderId="3" xfId="0" applyNumberFormat="1" applyFont="1" applyFill="1" applyBorder="1" applyAlignment="1" applyProtection="1">
      <alignment horizontal="center" vertical="top" wrapText="1"/>
    </xf>
    <xf numFmtId="166" fontId="2" fillId="0" borderId="0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right" vertical="top" wrapText="1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166" fontId="6" fillId="0" borderId="3" xfId="0" applyNumberFormat="1" applyFont="1" applyFill="1" applyBorder="1" applyAlignment="1" applyProtection="1">
      <alignment horizontal="center" vertical="top" wrapText="1"/>
    </xf>
    <xf numFmtId="167" fontId="2" fillId="0" borderId="0" xfId="0" applyNumberFormat="1" applyFont="1" applyFill="1" applyBorder="1" applyAlignment="1" applyProtection="1">
      <alignment horizontal="center" vertical="top" wrapText="1"/>
    </xf>
    <xf numFmtId="168" fontId="6" fillId="0" borderId="3" xfId="0" applyNumberFormat="1" applyFont="1" applyFill="1" applyBorder="1" applyAlignment="1" applyProtection="1">
      <alignment horizontal="center" vertical="top" wrapText="1"/>
    </xf>
    <xf numFmtId="2" fontId="5" fillId="0" borderId="3" xfId="0" applyNumberFormat="1" applyFont="1" applyFill="1" applyBorder="1" applyAlignment="1" applyProtection="1">
      <alignment horizontal="right" vertical="top" wrapText="1"/>
    </xf>
    <xf numFmtId="2" fontId="2" fillId="0" borderId="8" xfId="0" applyNumberFormat="1" applyFont="1" applyFill="1" applyBorder="1" applyAlignment="1" applyProtection="1">
      <alignment horizontal="right" vertical="top" wrapText="1"/>
    </xf>
    <xf numFmtId="2" fontId="6" fillId="0" borderId="3" xfId="0" applyNumberFormat="1" applyFont="1" applyFill="1" applyBorder="1" applyAlignment="1" applyProtection="1">
      <alignment horizontal="center" vertical="top" wrapText="1"/>
    </xf>
    <xf numFmtId="169" fontId="2" fillId="0" borderId="0" xfId="0" applyNumberFormat="1" applyFont="1" applyFill="1" applyBorder="1" applyAlignment="1" applyProtection="1">
      <alignment horizontal="center" vertical="top" wrapText="1"/>
    </xf>
    <xf numFmtId="2" fontId="1" fillId="0" borderId="0" xfId="0" applyNumberFormat="1" applyFont="1" applyFill="1" applyBorder="1" applyAlignment="1" applyProtection="1">
      <alignment horizontal="right" vertical="top" wrapText="1"/>
    </xf>
    <xf numFmtId="168" fontId="2" fillId="0" borderId="0" xfId="0" applyNumberFormat="1" applyFont="1" applyFill="1" applyBorder="1" applyAlignment="1" applyProtection="1">
      <alignment horizontal="center" vertical="top" wrapText="1"/>
    </xf>
    <xf numFmtId="49" fontId="3" fillId="0" borderId="7" xfId="0" applyNumberFormat="1" applyFont="1" applyFill="1" applyBorder="1" applyAlignment="1" applyProtection="1">
      <alignment horizontal="right" vertical="top" wrapText="1"/>
    </xf>
    <xf numFmtId="49" fontId="3" fillId="0" borderId="0" xfId="0" applyNumberFormat="1" applyFont="1" applyFill="1" applyBorder="1" applyAlignment="1" applyProtection="1">
      <alignment horizontal="right" vertical="top" wrapText="1"/>
    </xf>
    <xf numFmtId="49" fontId="3" fillId="0" borderId="0" xfId="0" applyNumberFormat="1" applyFont="1" applyFill="1" applyBorder="1" applyAlignment="1" applyProtection="1">
      <alignment horizontal="left" vertical="top" wrapText="1"/>
    </xf>
    <xf numFmtId="49" fontId="3" fillId="0" borderId="0" xfId="0" applyNumberFormat="1" applyFont="1" applyFill="1" applyBorder="1" applyAlignment="1" applyProtection="1">
      <alignment horizontal="center" vertical="top" wrapText="1"/>
    </xf>
    <xf numFmtId="2" fontId="3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right" vertical="top" wrapText="1"/>
    </xf>
    <xf numFmtId="0" fontId="3" fillId="0" borderId="8" xfId="0" applyNumberFormat="1" applyFont="1" applyFill="1" applyBorder="1" applyAlignment="1" applyProtection="1">
      <alignment horizontal="right" vertical="top" wrapText="1"/>
    </xf>
    <xf numFmtId="4" fontId="5" fillId="0" borderId="3" xfId="0" applyNumberFormat="1" applyFont="1" applyFill="1" applyBorder="1" applyAlignment="1" applyProtection="1">
      <alignment horizontal="right" vertical="top" wrapText="1"/>
    </xf>
    <xf numFmtId="166" fontId="3" fillId="0" borderId="0" xfId="0" applyNumberFormat="1" applyFont="1" applyFill="1" applyBorder="1" applyAlignment="1" applyProtection="1">
      <alignment horizontal="center" vertical="top" wrapText="1"/>
    </xf>
    <xf numFmtId="167" fontId="3" fillId="0" borderId="0" xfId="0" applyNumberFormat="1" applyFont="1" applyFill="1" applyBorder="1" applyAlignment="1" applyProtection="1">
      <alignment horizontal="center" vertical="top" wrapText="1"/>
    </xf>
    <xf numFmtId="1" fontId="3" fillId="0" borderId="0" xfId="0" applyNumberFormat="1" applyFont="1" applyFill="1" applyBorder="1" applyAlignment="1" applyProtection="1">
      <alignment horizontal="center" vertical="top" wrapText="1"/>
    </xf>
    <xf numFmtId="164" fontId="1" fillId="0" borderId="0" xfId="0" applyNumberFormat="1" applyFont="1" applyFill="1" applyBorder="1" applyAlignment="1" applyProtection="1">
      <alignment horizontal="center" vertical="top" wrapText="1"/>
    </xf>
    <xf numFmtId="168" fontId="3" fillId="0" borderId="0" xfId="0" applyNumberFormat="1" applyFont="1" applyFill="1" applyBorder="1" applyAlignment="1" applyProtection="1">
      <alignment horizontal="center" vertical="top" wrapText="1"/>
    </xf>
    <xf numFmtId="167" fontId="6" fillId="0" borderId="3" xfId="0" applyNumberFormat="1" applyFont="1" applyFill="1" applyBorder="1" applyAlignment="1" applyProtection="1">
      <alignment horizontal="center" vertical="top" wrapText="1"/>
    </xf>
    <xf numFmtId="2" fontId="6" fillId="0" borderId="6" xfId="0" applyNumberFormat="1" applyFont="1" applyFill="1" applyBorder="1" applyAlignment="1" applyProtection="1">
      <alignment horizontal="right" vertical="top" wrapText="1"/>
    </xf>
    <xf numFmtId="49" fontId="6" fillId="0" borderId="0" xfId="0" applyNumberFormat="1" applyFont="1" applyFill="1" applyBorder="1" applyAlignment="1" applyProtection="1">
      <alignment horizontal="right" vertical="top" wrapText="1"/>
    </xf>
    <xf numFmtId="49" fontId="6" fillId="0" borderId="0" xfId="0" applyNumberFormat="1" applyFont="1" applyFill="1" applyBorder="1" applyAlignment="1" applyProtection="1">
      <alignment horizontal="left" vertical="top" wrapText="1"/>
    </xf>
    <xf numFmtId="0" fontId="6" fillId="0" borderId="8" xfId="0" applyNumberFormat="1" applyFont="1" applyFill="1" applyBorder="1" applyAlignment="1" applyProtection="1">
      <alignment horizontal="right" vertical="top"/>
    </xf>
    <xf numFmtId="4" fontId="1" fillId="0" borderId="8" xfId="0" applyNumberFormat="1" applyFont="1" applyFill="1" applyBorder="1" applyAlignment="1" applyProtection="1">
      <alignment horizontal="right" vertical="top"/>
    </xf>
    <xf numFmtId="0" fontId="1" fillId="0" borderId="8" xfId="0" applyNumberFormat="1" applyFont="1" applyFill="1" applyBorder="1" applyAlignment="1" applyProtection="1">
      <alignment horizontal="right" vertical="top"/>
    </xf>
    <xf numFmtId="4" fontId="6" fillId="0" borderId="8" xfId="0" applyNumberFormat="1" applyFont="1" applyFill="1" applyBorder="1" applyAlignment="1" applyProtection="1">
      <alignment horizontal="right" vertical="top"/>
    </xf>
    <xf numFmtId="0" fontId="1" fillId="0" borderId="8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>
      <alignment vertical="top" wrapText="1"/>
    </xf>
    <xf numFmtId="167" fontId="1" fillId="0" borderId="0" xfId="0" applyNumberFormat="1" applyFont="1" applyFill="1" applyBorder="1" applyAlignment="1" applyProtection="1">
      <alignment horizontal="right" vertical="top"/>
    </xf>
    <xf numFmtId="169" fontId="1" fillId="0" borderId="0" xfId="0" applyNumberFormat="1" applyFont="1" applyFill="1" applyBorder="1" applyAlignment="1" applyProtection="1">
      <alignment horizontal="right" vertical="top"/>
    </xf>
    <xf numFmtId="49" fontId="1" fillId="0" borderId="9" xfId="0" applyNumberFormat="1" applyFont="1" applyFill="1" applyBorder="1" applyAlignment="1" applyProtection="1"/>
    <xf numFmtId="49" fontId="6" fillId="0" borderId="1" xfId="0" applyNumberFormat="1" applyFont="1" applyFill="1" applyBorder="1" applyAlignment="1" applyProtection="1">
      <alignment horizontal="right" vertical="top" wrapText="1"/>
    </xf>
    <xf numFmtId="49" fontId="1" fillId="0" borderId="1" xfId="0" applyNumberFormat="1" applyFont="1" applyFill="1" applyBorder="1" applyAlignment="1" applyProtection="1">
      <alignment vertical="top" wrapText="1"/>
    </xf>
    <xf numFmtId="0" fontId="1" fillId="0" borderId="1" xfId="0" applyNumberFormat="1" applyFont="1" applyFill="1" applyBorder="1" applyAlignment="1" applyProtection="1">
      <alignment horizontal="right" vertical="top"/>
    </xf>
    <xf numFmtId="0" fontId="1" fillId="0" borderId="10" xfId="0" applyNumberFormat="1" applyFont="1" applyFill="1" applyBorder="1" applyAlignment="1" applyProtection="1">
      <alignment horizontal="right" vertical="top"/>
    </xf>
    <xf numFmtId="0" fontId="6" fillId="0" borderId="0" xfId="0" applyNumberFormat="1" applyFont="1" applyFill="1" applyBorder="1" applyAlignment="1" applyProtection="1">
      <alignment horizontal="right" vertical="top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4" fontId="6" fillId="0" borderId="0" xfId="0" applyNumberFormat="1" applyFont="1" applyFill="1" applyBorder="1" applyAlignment="1" applyProtection="1">
      <alignment horizontal="righ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3" fontId="6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horizontal="left" vertical="top" wrapText="1"/>
    </xf>
    <xf numFmtId="4" fontId="1" fillId="0" borderId="0" xfId="0" applyNumberFormat="1" applyFont="1" applyFill="1" applyBorder="1" applyAlignment="1" applyProtection="1">
      <alignment horizontal="center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170" fontId="1" fillId="0" borderId="8" xfId="0" applyNumberFormat="1" applyFont="1" applyFill="1" applyBorder="1" applyAlignment="1" applyProtection="1">
      <alignment horizontal="right" vertical="top"/>
    </xf>
    <xf numFmtId="4" fontId="1" fillId="0" borderId="0" xfId="0" applyNumberFormat="1" applyFont="1" applyFill="1" applyBorder="1" applyAlignment="1" applyProtection="1">
      <alignment horizontal="right" vertical="top"/>
    </xf>
    <xf numFmtId="2" fontId="1" fillId="0" borderId="0" xfId="0" applyNumberFormat="1" applyFont="1" applyFill="1" applyBorder="1" applyAlignment="1" applyProtection="1">
      <alignment horizontal="center" vertical="top"/>
    </xf>
    <xf numFmtId="4" fontId="1" fillId="0" borderId="10" xfId="0" applyNumberFormat="1" applyFont="1" applyFill="1" applyBorder="1" applyAlignment="1" applyProtection="1">
      <alignment horizontal="right" vertical="top"/>
    </xf>
    <xf numFmtId="49" fontId="6" fillId="2" borderId="4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>
      <alignment horizontal="right" vertical="top" wrapText="1"/>
    </xf>
    <xf numFmtId="0" fontId="6" fillId="2" borderId="4" xfId="0" applyNumberFormat="1" applyFont="1" applyFill="1" applyBorder="1" applyAlignment="1" applyProtection="1">
      <alignment horizontal="left" vertical="top" wrapText="1"/>
    </xf>
    <xf numFmtId="0" fontId="6" fillId="2" borderId="4" xfId="0" applyNumberFormat="1" applyFont="1" applyFill="1" applyBorder="1" applyAlignment="1" applyProtection="1">
      <alignment horizontal="left" vertical="top" wrapText="1"/>
    </xf>
    <xf numFmtId="4" fontId="6" fillId="2" borderId="4" xfId="0" applyNumberFormat="1" applyFont="1" applyFill="1" applyBorder="1" applyAlignment="1" applyProtection="1">
      <alignment horizontal="right" vertical="top"/>
    </xf>
    <xf numFmtId="2" fontId="6" fillId="2" borderId="4" xfId="0" applyNumberFormat="1" applyFont="1" applyFill="1" applyBorder="1" applyAlignment="1" applyProtection="1">
      <alignment horizontal="center" vertical="top"/>
    </xf>
    <xf numFmtId="49" fontId="1" fillId="0" borderId="3" xfId="1" applyNumberFormat="1" applyFont="1" applyFill="1" applyBorder="1" applyAlignment="1" applyProtection="1"/>
    <xf numFmtId="49" fontId="2" fillId="0" borderId="0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>
      <alignment horizontal="right" vertical="top"/>
    </xf>
    <xf numFmtId="49" fontId="2" fillId="0" borderId="1" xfId="1" applyNumberFormat="1" applyFont="1" applyFill="1" applyBorder="1" applyAlignment="1" applyProtection="1">
      <alignment vertical="top"/>
    </xf>
    <xf numFmtId="0" fontId="1" fillId="0" borderId="0" xfId="1" applyFont="1"/>
    <xf numFmtId="0" fontId="7" fillId="0" borderId="0" xfId="1"/>
    <xf numFmtId="49" fontId="2" fillId="0" borderId="0" xfId="1" applyNumberFormat="1" applyFont="1" applyFill="1" applyBorder="1" applyAlignment="1" applyProtection="1">
      <alignment vertical="top"/>
    </xf>
    <xf numFmtId="0" fontId="3" fillId="0" borderId="3" xfId="1" applyNumberFormat="1" applyFont="1" applyFill="1" applyBorder="1" applyAlignment="1" applyProtection="1">
      <alignment horizontal="center" vertical="top"/>
    </xf>
    <xf numFmtId="0" fontId="2" fillId="0" borderId="0" xfId="1" applyNumberFormat="1" applyFont="1" applyFill="1" applyBorder="1" applyAlignment="1" applyProtection="1">
      <alignment vertical="top"/>
    </xf>
    <xf numFmtId="49" fontId="2" fillId="0" borderId="1" xfId="1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Border="1" applyAlignment="1" applyProtection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2%20&#1082;%20&#1076;&#1086;&#1075;&#1086;&#1074;&#1086;&#1088;&#1091;_&#1051;&#1057;&#10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З"/>
      <sheetName val="Протокол"/>
      <sheetName val="НМЦ"/>
      <sheetName val="НМЦК"/>
      <sheetName val="ВОР"/>
      <sheetName val="ЛСР"/>
    </sheetNames>
    <sheetDataSet>
      <sheetData sheetId="0">
        <row r="3">
          <cell r="A3" t="str">
            <v>Выполнение работ по возведению фундаментов на нижней станции ППКД EL6 ВТРК «Эльбрус»</v>
          </cell>
        </row>
      </sheetData>
      <sheetData sheetId="1"/>
      <sheetData sheetId="2"/>
      <sheetData sheetId="3">
        <row r="27">
          <cell r="F27">
            <v>1</v>
          </cell>
        </row>
        <row r="40">
          <cell r="F40">
            <v>1.0176000000000001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6"/>
  <sheetViews>
    <sheetView tabSelected="1" workbookViewId="0">
      <selection activeCell="R597" sqref="R597"/>
    </sheetView>
  </sheetViews>
  <sheetFormatPr defaultRowHeight="15" x14ac:dyDescent="0.25"/>
  <cols>
    <col min="16" max="16" width="14.4257812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 t="s">
        <v>0</v>
      </c>
    </row>
    <row r="2" spans="1:16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P2" s="2" t="s">
        <v>1</v>
      </c>
    </row>
    <row r="3" spans="1:1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P3" s="2"/>
    </row>
    <row r="4" spans="1:16" x14ac:dyDescent="0.25">
      <c r="A4" s="4" t="s">
        <v>2</v>
      </c>
      <c r="B4" s="4"/>
      <c r="C4" s="4"/>
      <c r="D4" s="4"/>
      <c r="E4" s="4"/>
      <c r="F4" s="4"/>
      <c r="G4" s="5" t="s">
        <v>3</v>
      </c>
      <c r="H4" s="5"/>
      <c r="I4" s="5"/>
      <c r="J4" s="5"/>
      <c r="K4" s="5"/>
      <c r="L4" s="5"/>
      <c r="M4" s="5"/>
      <c r="N4" s="5"/>
      <c r="O4" s="5"/>
      <c r="P4" s="5"/>
    </row>
    <row r="5" spans="1:16" x14ac:dyDescent="0.25">
      <c r="A5" s="4" t="s">
        <v>4</v>
      </c>
      <c r="B5" s="4"/>
      <c r="C5" s="4"/>
      <c r="D5" s="4"/>
      <c r="E5" s="4"/>
      <c r="F5" s="4"/>
      <c r="G5" s="6" t="s">
        <v>5</v>
      </c>
      <c r="H5" s="6"/>
      <c r="I5" s="6"/>
      <c r="J5" s="6"/>
      <c r="K5" s="6"/>
      <c r="L5" s="6"/>
      <c r="M5" s="6"/>
      <c r="N5" s="6"/>
      <c r="O5" s="6"/>
      <c r="P5" s="6"/>
    </row>
    <row r="6" spans="1:16" x14ac:dyDescent="0.25">
      <c r="A6" s="4" t="s">
        <v>6</v>
      </c>
      <c r="B6" s="4"/>
      <c r="C6" s="4"/>
      <c r="D6" s="4"/>
      <c r="E6" s="4"/>
      <c r="F6" s="4"/>
      <c r="G6" s="6" t="s">
        <v>7</v>
      </c>
      <c r="H6" s="6"/>
      <c r="I6" s="6"/>
      <c r="J6" s="6"/>
      <c r="K6" s="6"/>
      <c r="L6" s="6"/>
      <c r="M6" s="6"/>
      <c r="N6" s="6"/>
      <c r="O6" s="6"/>
      <c r="P6" s="6"/>
    </row>
    <row r="7" spans="1:16" x14ac:dyDescent="0.25">
      <c r="A7" s="7" t="s">
        <v>8</v>
      </c>
      <c r="B7" s="7"/>
      <c r="C7" s="7"/>
      <c r="D7" s="7"/>
      <c r="E7" s="7"/>
      <c r="F7" s="7"/>
      <c r="G7" s="6" t="s">
        <v>9</v>
      </c>
      <c r="H7" s="6"/>
      <c r="I7" s="6"/>
      <c r="J7" s="6"/>
      <c r="K7" s="6"/>
      <c r="L7" s="6"/>
      <c r="M7" s="6"/>
      <c r="N7" s="6"/>
      <c r="O7" s="6"/>
      <c r="P7" s="6"/>
    </row>
    <row r="8" spans="1:16" x14ac:dyDescent="0.25">
      <c r="A8" s="4" t="s">
        <v>10</v>
      </c>
      <c r="B8" s="4"/>
      <c r="C8" s="4"/>
      <c r="D8" s="4"/>
      <c r="E8" s="4"/>
      <c r="F8" s="4"/>
      <c r="G8" s="6" t="s">
        <v>11</v>
      </c>
      <c r="H8" s="6"/>
      <c r="I8" s="6"/>
      <c r="J8" s="6"/>
      <c r="K8" s="6"/>
      <c r="L8" s="6"/>
      <c r="M8" s="6"/>
      <c r="N8" s="6"/>
      <c r="O8" s="6"/>
      <c r="P8" s="6"/>
    </row>
    <row r="9" spans="1:16" x14ac:dyDescent="0.25">
      <c r="A9" s="4" t="s">
        <v>12</v>
      </c>
      <c r="B9" s="4"/>
      <c r="C9" s="4"/>
      <c r="D9" s="4"/>
      <c r="E9" s="4"/>
      <c r="F9" s="4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x14ac:dyDescent="0.25">
      <c r="A10" s="4" t="s">
        <v>13</v>
      </c>
      <c r="B10" s="4"/>
      <c r="C10" s="4"/>
      <c r="D10" s="4"/>
      <c r="E10" s="4"/>
      <c r="F10" s="4"/>
      <c r="G10" s="6" t="s">
        <v>14</v>
      </c>
      <c r="H10" s="6"/>
      <c r="I10" s="6"/>
      <c r="J10" s="6"/>
      <c r="K10" s="6"/>
      <c r="L10" s="6"/>
      <c r="M10" s="6"/>
      <c r="N10" s="6"/>
      <c r="O10" s="6"/>
      <c r="P10" s="6"/>
    </row>
    <row r="11" spans="1:16" x14ac:dyDescent="0.25">
      <c r="A11" s="4" t="s">
        <v>15</v>
      </c>
      <c r="B11" s="4"/>
      <c r="C11" s="4"/>
      <c r="D11" s="4"/>
      <c r="E11" s="4"/>
      <c r="F11" s="4"/>
      <c r="G11" s="6" t="s">
        <v>16</v>
      </c>
      <c r="H11" s="6"/>
      <c r="I11" s="6"/>
      <c r="J11" s="6"/>
      <c r="K11" s="6"/>
      <c r="L11" s="6"/>
      <c r="M11" s="6"/>
      <c r="N11" s="6"/>
      <c r="O11" s="6"/>
      <c r="P11" s="6"/>
    </row>
    <row r="12" spans="1:16" x14ac:dyDescent="0.25">
      <c r="A12" s="8"/>
      <c r="B12" s="3"/>
      <c r="C12" s="3"/>
      <c r="D12" s="3"/>
      <c r="E12" s="3"/>
      <c r="F12" s="9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 x14ac:dyDescent="0.25">
      <c r="A13" s="11" t="s">
        <v>17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 x14ac:dyDescent="0.25">
      <c r="A14" s="12" t="s">
        <v>18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6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6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12" t="s">
        <v>19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t="18" x14ac:dyDescent="0.25">
      <c r="A18" s="14" t="s">
        <v>20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8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x14ac:dyDescent="0.25">
      <c r="A20" s="16" t="str">
        <f>[1]ПЗ!$A$3</f>
        <v>Выполнение работ по возведению фундаментов на нижней станции ППКД EL6 ВТРК «Эльбрус»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x14ac:dyDescent="0.25">
      <c r="A21" s="12" t="s">
        <v>21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x14ac:dyDescent="0.25">
      <c r="A22" s="3" t="s">
        <v>22</v>
      </c>
      <c r="B22" s="17" t="s">
        <v>23</v>
      </c>
      <c r="C22" s="1" t="s">
        <v>24</v>
      </c>
      <c r="D22" s="1"/>
      <c r="E22" s="1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25">
      <c r="A23" s="3" t="s">
        <v>25</v>
      </c>
      <c r="B23" s="19"/>
      <c r="C23" s="19"/>
      <c r="D23" s="19"/>
      <c r="E23" s="19"/>
      <c r="F23" s="19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25">
      <c r="A24" s="3"/>
      <c r="B24" s="20" t="s">
        <v>26</v>
      </c>
      <c r="C24" s="20"/>
      <c r="D24" s="20"/>
      <c r="E24" s="20"/>
      <c r="F24" s="20"/>
      <c r="G24" s="21"/>
      <c r="H24" s="21"/>
      <c r="I24" s="21"/>
      <c r="J24" s="21"/>
      <c r="K24" s="21"/>
      <c r="L24" s="21"/>
      <c r="M24" s="21"/>
      <c r="N24" s="21"/>
      <c r="O24" s="22"/>
      <c r="P24" s="21"/>
    </row>
    <row r="25" spans="1:16" x14ac:dyDescent="0.25">
      <c r="A25" s="3"/>
      <c r="B25" s="3"/>
      <c r="C25" s="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1"/>
      <c r="P25" s="21"/>
    </row>
    <row r="26" spans="1:16" x14ac:dyDescent="0.25">
      <c r="A26" s="24" t="s">
        <v>27</v>
      </c>
      <c r="B26" s="25"/>
      <c r="C26" s="26" t="s">
        <v>28</v>
      </c>
      <c r="D26" s="26"/>
      <c r="E26" s="26"/>
      <c r="F26" s="26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1:16" x14ac:dyDescent="0.25">
      <c r="A27" s="3"/>
      <c r="B27" s="25"/>
      <c r="C27" s="28"/>
      <c r="D27" s="29"/>
      <c r="E27" s="29"/>
      <c r="F27" s="29"/>
      <c r="G27" s="30"/>
      <c r="H27" s="30"/>
      <c r="I27" s="30"/>
      <c r="J27" s="30"/>
      <c r="K27" s="30"/>
      <c r="L27" s="30"/>
      <c r="M27" s="30"/>
      <c r="N27" s="30"/>
      <c r="O27" s="30"/>
      <c r="P27" s="30"/>
    </row>
    <row r="28" spans="1:16" x14ac:dyDescent="0.25">
      <c r="A28" s="24" t="s">
        <v>29</v>
      </c>
      <c r="B28" s="25"/>
      <c r="C28" s="31"/>
      <c r="D28" s="32">
        <v>1449.22</v>
      </c>
      <c r="E28" s="33" t="s">
        <v>30</v>
      </c>
      <c r="G28" s="25"/>
      <c r="H28" s="25"/>
      <c r="I28" s="25"/>
      <c r="J28" s="25"/>
      <c r="K28" s="25"/>
      <c r="L28" s="25"/>
      <c r="M28" s="25"/>
      <c r="N28" s="34"/>
      <c r="O28" s="34"/>
      <c r="P28" s="25"/>
    </row>
    <row r="29" spans="1:16" x14ac:dyDescent="0.25">
      <c r="A29" s="3"/>
      <c r="B29" s="35" t="s">
        <v>31</v>
      </c>
      <c r="C29" s="36"/>
      <c r="D29" s="37"/>
      <c r="E29" s="33"/>
      <c r="G29" s="25"/>
    </row>
    <row r="30" spans="1:16" x14ac:dyDescent="0.25">
      <c r="A30" s="3"/>
      <c r="B30" s="38" t="s">
        <v>32</v>
      </c>
      <c r="C30" s="31"/>
      <c r="D30" s="32">
        <v>1449.22</v>
      </c>
      <c r="E30" s="33" t="s">
        <v>30</v>
      </c>
      <c r="I30" s="25"/>
      <c r="K30" s="25" t="s">
        <v>33</v>
      </c>
      <c r="L30" s="25"/>
      <c r="M30" s="25"/>
      <c r="N30" s="39"/>
      <c r="O30" s="32">
        <v>19.84</v>
      </c>
      <c r="P30" s="33" t="s">
        <v>30</v>
      </c>
    </row>
    <row r="31" spans="1:16" x14ac:dyDescent="0.25">
      <c r="A31" s="3"/>
      <c r="B31" s="38" t="s">
        <v>34</v>
      </c>
      <c r="C31" s="40"/>
      <c r="D31" s="41">
        <v>0</v>
      </c>
      <c r="E31" s="33" t="s">
        <v>30</v>
      </c>
      <c r="I31" s="25"/>
      <c r="K31" s="25" t="s">
        <v>35</v>
      </c>
      <c r="L31" s="25"/>
      <c r="M31" s="25"/>
      <c r="N31" s="39"/>
      <c r="O31" s="32">
        <v>157.77000000000001</v>
      </c>
      <c r="P31" s="33" t="s">
        <v>30</v>
      </c>
    </row>
    <row r="32" spans="1:16" x14ac:dyDescent="0.25">
      <c r="A32" s="3"/>
      <c r="B32" s="38" t="s">
        <v>36</v>
      </c>
      <c r="C32" s="40"/>
      <c r="D32" s="41">
        <v>0</v>
      </c>
      <c r="E32" s="33" t="s">
        <v>30</v>
      </c>
      <c r="I32" s="25"/>
      <c r="K32" s="25" t="s">
        <v>37</v>
      </c>
      <c r="L32" s="25"/>
      <c r="M32" s="25"/>
      <c r="N32" s="42"/>
      <c r="O32" s="41">
        <v>48.24</v>
      </c>
      <c r="P32" s="43" t="s">
        <v>38</v>
      </c>
    </row>
    <row r="33" spans="1:16" x14ac:dyDescent="0.25">
      <c r="A33" s="3"/>
      <c r="B33" s="38" t="s">
        <v>39</v>
      </c>
      <c r="C33" s="40"/>
      <c r="D33" s="32">
        <v>0</v>
      </c>
      <c r="E33" s="33" t="s">
        <v>30</v>
      </c>
      <c r="I33" s="25"/>
      <c r="K33" s="25" t="s">
        <v>40</v>
      </c>
      <c r="L33" s="25"/>
      <c r="M33" s="25"/>
      <c r="N33" s="42"/>
      <c r="O33" s="41">
        <v>255.56</v>
      </c>
      <c r="P33" s="43" t="s">
        <v>38</v>
      </c>
    </row>
    <row r="34" spans="1:16" x14ac:dyDescent="0.25">
      <c r="A34" s="3"/>
      <c r="B34" s="25"/>
      <c r="D34" s="44"/>
      <c r="E34" s="33"/>
      <c r="H34" s="25"/>
      <c r="I34" s="25"/>
      <c r="J34" s="25"/>
      <c r="K34" s="25"/>
      <c r="L34" s="25"/>
      <c r="M34" s="25"/>
      <c r="N34" s="30"/>
      <c r="O34" s="30"/>
      <c r="P34" s="25"/>
    </row>
    <row r="35" spans="1:16" x14ac:dyDescent="0.25">
      <c r="A35" s="45" t="s">
        <v>41</v>
      </c>
      <c r="B35" s="46" t="s">
        <v>42</v>
      </c>
      <c r="C35" s="47" t="s">
        <v>43</v>
      </c>
      <c r="D35" s="48"/>
      <c r="E35" s="48"/>
      <c r="F35" s="48"/>
      <c r="G35" s="49"/>
      <c r="H35" s="46" t="s">
        <v>44</v>
      </c>
      <c r="I35" s="46" t="s">
        <v>45</v>
      </c>
      <c r="J35" s="46"/>
      <c r="K35" s="46"/>
      <c r="L35" s="47" t="s">
        <v>46</v>
      </c>
      <c r="M35" s="48"/>
      <c r="N35" s="48"/>
      <c r="O35" s="48"/>
      <c r="P35" s="49"/>
    </row>
    <row r="36" spans="1:16" x14ac:dyDescent="0.25">
      <c r="A36" s="45"/>
      <c r="B36" s="46"/>
      <c r="C36" s="50"/>
      <c r="D36" s="51"/>
      <c r="E36" s="51"/>
      <c r="F36" s="51"/>
      <c r="G36" s="52"/>
      <c r="H36" s="46"/>
      <c r="I36" s="46"/>
      <c r="J36" s="46"/>
      <c r="K36" s="46"/>
      <c r="L36" s="53"/>
      <c r="M36" s="54"/>
      <c r="N36" s="54"/>
      <c r="O36" s="54"/>
      <c r="P36" s="55"/>
    </row>
    <row r="37" spans="1:16" ht="67.5" x14ac:dyDescent="0.25">
      <c r="A37" s="45"/>
      <c r="B37" s="46"/>
      <c r="C37" s="53"/>
      <c r="D37" s="54"/>
      <c r="E37" s="54"/>
      <c r="F37" s="54"/>
      <c r="G37" s="55"/>
      <c r="H37" s="46"/>
      <c r="I37" s="56" t="s">
        <v>47</v>
      </c>
      <c r="J37" s="56" t="s">
        <v>48</v>
      </c>
      <c r="K37" s="56" t="s">
        <v>49</v>
      </c>
      <c r="L37" s="56" t="s">
        <v>50</v>
      </c>
      <c r="M37" s="56" t="s">
        <v>51</v>
      </c>
      <c r="N37" s="56" t="s">
        <v>52</v>
      </c>
      <c r="O37" s="56" t="s">
        <v>48</v>
      </c>
      <c r="P37" s="56" t="s">
        <v>53</v>
      </c>
    </row>
    <row r="38" spans="1:16" x14ac:dyDescent="0.25">
      <c r="A38" s="57">
        <v>1</v>
      </c>
      <c r="B38" s="58">
        <v>2</v>
      </c>
      <c r="C38" s="59">
        <v>3</v>
      </c>
      <c r="D38" s="60"/>
      <c r="E38" s="60"/>
      <c r="F38" s="60"/>
      <c r="G38" s="61"/>
      <c r="H38" s="58">
        <v>4</v>
      </c>
      <c r="I38" s="58">
        <v>5</v>
      </c>
      <c r="J38" s="58">
        <v>6</v>
      </c>
      <c r="K38" s="58">
        <v>7</v>
      </c>
      <c r="L38" s="58">
        <v>8</v>
      </c>
      <c r="M38" s="58">
        <v>9</v>
      </c>
      <c r="N38" s="58">
        <v>10</v>
      </c>
      <c r="O38" s="58">
        <v>11</v>
      </c>
      <c r="P38" s="58">
        <v>12</v>
      </c>
    </row>
    <row r="39" spans="1:16" x14ac:dyDescent="0.25">
      <c r="A39" s="62" t="s">
        <v>54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4"/>
    </row>
    <row r="40" spans="1:16" ht="22.5" x14ac:dyDescent="0.25">
      <c r="A40" s="65" t="s">
        <v>55</v>
      </c>
      <c r="B40" s="66" t="s">
        <v>56</v>
      </c>
      <c r="C40" s="67" t="s">
        <v>57</v>
      </c>
      <c r="D40" s="67"/>
      <c r="E40" s="67"/>
      <c r="F40" s="67"/>
      <c r="G40" s="67"/>
      <c r="H40" s="68" t="s">
        <v>58</v>
      </c>
      <c r="I40" s="69">
        <v>2.2000000000000002</v>
      </c>
      <c r="J40" s="70">
        <v>1</v>
      </c>
      <c r="K40" s="71">
        <v>2.2000000000000002</v>
      </c>
      <c r="L40" s="72"/>
      <c r="M40" s="69"/>
      <c r="N40" s="73"/>
      <c r="O40" s="69"/>
      <c r="P40" s="74"/>
    </row>
    <row r="41" spans="1:16" x14ac:dyDescent="0.25">
      <c r="A41" s="75"/>
      <c r="B41" s="76"/>
      <c r="C41" s="77" t="s">
        <v>59</v>
      </c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8"/>
    </row>
    <row r="42" spans="1:16" ht="45" x14ac:dyDescent="0.25">
      <c r="A42" s="79"/>
      <c r="B42" s="80" t="s">
        <v>60</v>
      </c>
      <c r="C42" s="81" t="s">
        <v>61</v>
      </c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2"/>
    </row>
    <row r="43" spans="1:16" ht="45" x14ac:dyDescent="0.25">
      <c r="A43" s="79"/>
      <c r="B43" s="80" t="s">
        <v>62</v>
      </c>
      <c r="C43" s="81" t="s">
        <v>63</v>
      </c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2"/>
    </row>
    <row r="44" spans="1:16" x14ac:dyDescent="0.25">
      <c r="A44" s="83"/>
      <c r="B44" s="84" t="s">
        <v>64</v>
      </c>
      <c r="C44" s="4" t="s">
        <v>65</v>
      </c>
      <c r="D44" s="4"/>
      <c r="E44" s="4"/>
      <c r="F44" s="4"/>
      <c r="G44" s="4"/>
      <c r="H44" s="85"/>
      <c r="I44" s="86"/>
      <c r="J44" s="86"/>
      <c r="K44" s="86"/>
      <c r="L44" s="87"/>
      <c r="M44" s="86"/>
      <c r="N44" s="87"/>
      <c r="O44" s="86"/>
      <c r="P44" s="88">
        <v>70258.880000000005</v>
      </c>
    </row>
    <row r="45" spans="1:16" x14ac:dyDescent="0.25">
      <c r="A45" s="83"/>
      <c r="B45" s="84"/>
      <c r="C45" s="4" t="s">
        <v>66</v>
      </c>
      <c r="D45" s="4"/>
      <c r="E45" s="4"/>
      <c r="F45" s="4"/>
      <c r="G45" s="4"/>
      <c r="H45" s="85" t="s">
        <v>67</v>
      </c>
      <c r="I45" s="86"/>
      <c r="J45" s="86"/>
      <c r="K45" s="89">
        <v>41.314900000000002</v>
      </c>
      <c r="L45" s="87"/>
      <c r="M45" s="86"/>
      <c r="N45" s="87"/>
      <c r="O45" s="86"/>
      <c r="P45" s="88">
        <v>25270.47</v>
      </c>
    </row>
    <row r="46" spans="1:16" ht="22.5" x14ac:dyDescent="0.25">
      <c r="A46" s="90"/>
      <c r="B46" s="84" t="s">
        <v>68</v>
      </c>
      <c r="C46" s="4" t="s">
        <v>69</v>
      </c>
      <c r="D46" s="4"/>
      <c r="E46" s="4"/>
      <c r="F46" s="4"/>
      <c r="G46" s="4"/>
      <c r="H46" s="85" t="s">
        <v>70</v>
      </c>
      <c r="I46" s="91">
        <v>16.329999999999998</v>
      </c>
      <c r="J46" s="91">
        <v>1.1499999999999999</v>
      </c>
      <c r="K46" s="89">
        <v>41.314900000000002</v>
      </c>
      <c r="L46" s="92">
        <v>1339.03</v>
      </c>
      <c r="M46" s="93">
        <v>1.27</v>
      </c>
      <c r="N46" s="94">
        <v>1700.57</v>
      </c>
      <c r="O46" s="86"/>
      <c r="P46" s="88">
        <v>70258.880000000005</v>
      </c>
    </row>
    <row r="47" spans="1:16" x14ac:dyDescent="0.25">
      <c r="A47" s="95"/>
      <c r="B47" s="84" t="s">
        <v>71</v>
      </c>
      <c r="C47" s="4" t="s">
        <v>72</v>
      </c>
      <c r="D47" s="4"/>
      <c r="E47" s="4"/>
      <c r="F47" s="4"/>
      <c r="G47" s="4"/>
      <c r="H47" s="85" t="s">
        <v>67</v>
      </c>
      <c r="I47" s="91">
        <v>16.329999999999998</v>
      </c>
      <c r="J47" s="91">
        <v>1.1499999999999999</v>
      </c>
      <c r="K47" s="89">
        <v>41.314900000000002</v>
      </c>
      <c r="L47" s="87"/>
      <c r="M47" s="86"/>
      <c r="N47" s="96">
        <v>407.77</v>
      </c>
      <c r="O47" s="97">
        <v>1.5</v>
      </c>
      <c r="P47" s="88">
        <v>25270.47</v>
      </c>
    </row>
    <row r="48" spans="1:16" x14ac:dyDescent="0.25">
      <c r="A48" s="98"/>
      <c r="B48" s="80"/>
      <c r="C48" s="99" t="s">
        <v>73</v>
      </c>
      <c r="D48" s="99"/>
      <c r="E48" s="99"/>
      <c r="F48" s="99"/>
      <c r="G48" s="99"/>
      <c r="H48" s="68"/>
      <c r="I48" s="69"/>
      <c r="J48" s="69"/>
      <c r="K48" s="69"/>
      <c r="L48" s="72"/>
      <c r="M48" s="69"/>
      <c r="N48" s="100"/>
      <c r="O48" s="69"/>
      <c r="P48" s="101">
        <v>95529.35</v>
      </c>
    </row>
    <row r="49" spans="1:16" x14ac:dyDescent="0.25">
      <c r="A49" s="95"/>
      <c r="B49" s="84"/>
      <c r="C49" s="4" t="s">
        <v>74</v>
      </c>
      <c r="D49" s="4"/>
      <c r="E49" s="4"/>
      <c r="F49" s="4"/>
      <c r="G49" s="4"/>
      <c r="H49" s="85"/>
      <c r="I49" s="86"/>
      <c r="J49" s="86"/>
      <c r="K49" s="86"/>
      <c r="L49" s="87"/>
      <c r="M49" s="86"/>
      <c r="N49" s="87"/>
      <c r="O49" s="86"/>
      <c r="P49" s="88">
        <v>25270.47</v>
      </c>
    </row>
    <row r="50" spans="1:16" ht="22.5" x14ac:dyDescent="0.25">
      <c r="A50" s="95"/>
      <c r="B50" s="84" t="s">
        <v>75</v>
      </c>
      <c r="C50" s="4" t="s">
        <v>76</v>
      </c>
      <c r="D50" s="4"/>
      <c r="E50" s="4"/>
      <c r="F50" s="4"/>
      <c r="G50" s="4"/>
      <c r="H50" s="85" t="s">
        <v>77</v>
      </c>
      <c r="I50" s="102">
        <v>89</v>
      </c>
      <c r="J50" s="86"/>
      <c r="K50" s="102">
        <v>89</v>
      </c>
      <c r="L50" s="87"/>
      <c r="M50" s="86"/>
      <c r="N50" s="87"/>
      <c r="O50" s="86"/>
      <c r="P50" s="88">
        <v>22490.720000000001</v>
      </c>
    </row>
    <row r="51" spans="1:16" ht="22.5" x14ac:dyDescent="0.25">
      <c r="A51" s="95"/>
      <c r="B51" s="84" t="s">
        <v>78</v>
      </c>
      <c r="C51" s="4" t="s">
        <v>79</v>
      </c>
      <c r="D51" s="4"/>
      <c r="E51" s="4"/>
      <c r="F51" s="4"/>
      <c r="G51" s="4"/>
      <c r="H51" s="85" t="s">
        <v>77</v>
      </c>
      <c r="I51" s="102">
        <v>41</v>
      </c>
      <c r="J51" s="86"/>
      <c r="K51" s="102">
        <v>41</v>
      </c>
      <c r="L51" s="87"/>
      <c r="M51" s="86"/>
      <c r="N51" s="87"/>
      <c r="O51" s="86"/>
      <c r="P51" s="88">
        <v>10360.89</v>
      </c>
    </row>
    <row r="52" spans="1:16" x14ac:dyDescent="0.25">
      <c r="A52" s="103"/>
      <c r="B52" s="104"/>
      <c r="C52" s="99" t="s">
        <v>80</v>
      </c>
      <c r="D52" s="99"/>
      <c r="E52" s="99"/>
      <c r="F52" s="99"/>
      <c r="G52" s="99"/>
      <c r="H52" s="68"/>
      <c r="I52" s="69"/>
      <c r="J52" s="69"/>
      <c r="K52" s="69"/>
      <c r="L52" s="72"/>
      <c r="M52" s="69"/>
      <c r="N52" s="100">
        <v>58354.98</v>
      </c>
      <c r="O52" s="69"/>
      <c r="P52" s="101">
        <v>128380.96</v>
      </c>
    </row>
    <row r="53" spans="1:16" x14ac:dyDescent="0.25">
      <c r="A53" s="105"/>
      <c r="B53" s="106"/>
      <c r="C53" s="106"/>
      <c r="D53" s="106"/>
      <c r="E53" s="106"/>
      <c r="F53" s="106"/>
      <c r="G53" s="106"/>
      <c r="H53" s="107"/>
      <c r="I53" s="108"/>
      <c r="J53" s="108"/>
      <c r="K53" s="108"/>
      <c r="L53" s="109"/>
      <c r="M53" s="108"/>
      <c r="N53" s="109"/>
      <c r="O53" s="108"/>
      <c r="P53" s="110"/>
    </row>
    <row r="54" spans="1:16" ht="22.5" x14ac:dyDescent="0.25">
      <c r="A54" s="65" t="s">
        <v>64</v>
      </c>
      <c r="B54" s="66" t="s">
        <v>81</v>
      </c>
      <c r="C54" s="67" t="s">
        <v>82</v>
      </c>
      <c r="D54" s="67"/>
      <c r="E54" s="67"/>
      <c r="F54" s="67"/>
      <c r="G54" s="67"/>
      <c r="H54" s="68" t="s">
        <v>83</v>
      </c>
      <c r="I54" s="69">
        <v>0.26729999999999998</v>
      </c>
      <c r="J54" s="70">
        <v>1</v>
      </c>
      <c r="K54" s="111">
        <v>0.26729999999999998</v>
      </c>
      <c r="L54" s="72"/>
      <c r="M54" s="69"/>
      <c r="N54" s="73"/>
      <c r="O54" s="69"/>
      <c r="P54" s="74"/>
    </row>
    <row r="55" spans="1:16" x14ac:dyDescent="0.25">
      <c r="A55" s="75"/>
      <c r="B55" s="76"/>
      <c r="C55" s="77" t="s">
        <v>84</v>
      </c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8"/>
    </row>
    <row r="56" spans="1:16" ht="45" x14ac:dyDescent="0.25">
      <c r="A56" s="79"/>
      <c r="B56" s="80" t="s">
        <v>60</v>
      </c>
      <c r="C56" s="81" t="s">
        <v>61</v>
      </c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2"/>
    </row>
    <row r="57" spans="1:16" ht="45" x14ac:dyDescent="0.25">
      <c r="A57" s="79"/>
      <c r="B57" s="80" t="s">
        <v>62</v>
      </c>
      <c r="C57" s="81" t="s">
        <v>63</v>
      </c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2"/>
    </row>
    <row r="58" spans="1:16" x14ac:dyDescent="0.25">
      <c r="A58" s="83"/>
      <c r="B58" s="84" t="s">
        <v>64</v>
      </c>
      <c r="C58" s="4" t="s">
        <v>65</v>
      </c>
      <c r="D58" s="4"/>
      <c r="E58" s="4"/>
      <c r="F58" s="4"/>
      <c r="G58" s="4"/>
      <c r="H58" s="85"/>
      <c r="I58" s="86"/>
      <c r="J58" s="86"/>
      <c r="K58" s="86"/>
      <c r="L58" s="87"/>
      <c r="M58" s="86"/>
      <c r="N58" s="87"/>
      <c r="O58" s="86"/>
      <c r="P58" s="88">
        <v>29569.599999999999</v>
      </c>
    </row>
    <row r="59" spans="1:16" x14ac:dyDescent="0.25">
      <c r="A59" s="83"/>
      <c r="B59" s="84"/>
      <c r="C59" s="4" t="s">
        <v>66</v>
      </c>
      <c r="D59" s="4"/>
      <c r="E59" s="4"/>
      <c r="F59" s="4"/>
      <c r="G59" s="4"/>
      <c r="H59" s="85" t="s">
        <v>67</v>
      </c>
      <c r="I59" s="86"/>
      <c r="J59" s="86"/>
      <c r="K59" s="112">
        <v>17.82891</v>
      </c>
      <c r="L59" s="87"/>
      <c r="M59" s="86"/>
      <c r="N59" s="87"/>
      <c r="O59" s="86"/>
      <c r="P59" s="88">
        <v>10905.14</v>
      </c>
    </row>
    <row r="60" spans="1:16" ht="22.5" x14ac:dyDescent="0.25">
      <c r="A60" s="90"/>
      <c r="B60" s="84" t="s">
        <v>85</v>
      </c>
      <c r="C60" s="4" t="s">
        <v>86</v>
      </c>
      <c r="D60" s="4"/>
      <c r="E60" s="4"/>
      <c r="F60" s="4"/>
      <c r="G60" s="4"/>
      <c r="H60" s="85" t="s">
        <v>70</v>
      </c>
      <c r="I60" s="102">
        <v>58</v>
      </c>
      <c r="J60" s="91">
        <v>1.1499999999999999</v>
      </c>
      <c r="K60" s="112">
        <v>17.82891</v>
      </c>
      <c r="L60" s="113"/>
      <c r="M60" s="114"/>
      <c r="N60" s="94">
        <v>1658.52</v>
      </c>
      <c r="O60" s="86"/>
      <c r="P60" s="88">
        <v>29569.599999999999</v>
      </c>
    </row>
    <row r="61" spans="1:16" x14ac:dyDescent="0.25">
      <c r="A61" s="95"/>
      <c r="B61" s="84" t="s">
        <v>71</v>
      </c>
      <c r="C61" s="4" t="s">
        <v>72</v>
      </c>
      <c r="D61" s="4"/>
      <c r="E61" s="4"/>
      <c r="F61" s="4"/>
      <c r="G61" s="4"/>
      <c r="H61" s="85" t="s">
        <v>67</v>
      </c>
      <c r="I61" s="102">
        <v>58</v>
      </c>
      <c r="J61" s="91">
        <v>1.1499999999999999</v>
      </c>
      <c r="K61" s="112">
        <v>17.82891</v>
      </c>
      <c r="L61" s="87"/>
      <c r="M61" s="86"/>
      <c r="N61" s="96">
        <v>407.77</v>
      </c>
      <c r="O61" s="97">
        <v>1.5</v>
      </c>
      <c r="P61" s="88">
        <v>10905.14</v>
      </c>
    </row>
    <row r="62" spans="1:16" x14ac:dyDescent="0.25">
      <c r="A62" s="98"/>
      <c r="B62" s="80"/>
      <c r="C62" s="99" t="s">
        <v>73</v>
      </c>
      <c r="D62" s="99"/>
      <c r="E62" s="99"/>
      <c r="F62" s="99"/>
      <c r="G62" s="99"/>
      <c r="H62" s="68"/>
      <c r="I62" s="69"/>
      <c r="J62" s="69"/>
      <c r="K62" s="69"/>
      <c r="L62" s="72"/>
      <c r="M62" s="69"/>
      <c r="N62" s="100"/>
      <c r="O62" s="69"/>
      <c r="P62" s="101">
        <v>40474.74</v>
      </c>
    </row>
    <row r="63" spans="1:16" x14ac:dyDescent="0.25">
      <c r="A63" s="95"/>
      <c r="B63" s="84"/>
      <c r="C63" s="4" t="s">
        <v>74</v>
      </c>
      <c r="D63" s="4"/>
      <c r="E63" s="4"/>
      <c r="F63" s="4"/>
      <c r="G63" s="4"/>
      <c r="H63" s="85"/>
      <c r="I63" s="86"/>
      <c r="J63" s="86"/>
      <c r="K63" s="86"/>
      <c r="L63" s="87"/>
      <c r="M63" s="86"/>
      <c r="N63" s="87"/>
      <c r="O63" s="86"/>
      <c r="P63" s="88">
        <v>10905.14</v>
      </c>
    </row>
    <row r="64" spans="1:16" ht="22.5" x14ac:dyDescent="0.25">
      <c r="A64" s="95"/>
      <c r="B64" s="84" t="s">
        <v>87</v>
      </c>
      <c r="C64" s="4" t="s">
        <v>88</v>
      </c>
      <c r="D64" s="4"/>
      <c r="E64" s="4"/>
      <c r="F64" s="4"/>
      <c r="G64" s="4"/>
      <c r="H64" s="85" t="s">
        <v>77</v>
      </c>
      <c r="I64" s="102">
        <v>92</v>
      </c>
      <c r="J64" s="86"/>
      <c r="K64" s="102">
        <v>92</v>
      </c>
      <c r="L64" s="87"/>
      <c r="M64" s="86"/>
      <c r="N64" s="87"/>
      <c r="O64" s="86"/>
      <c r="P64" s="88">
        <v>10032.73</v>
      </c>
    </row>
    <row r="65" spans="1:16" ht="22.5" x14ac:dyDescent="0.25">
      <c r="A65" s="95"/>
      <c r="B65" s="84" t="s">
        <v>89</v>
      </c>
      <c r="C65" s="4" t="s">
        <v>90</v>
      </c>
      <c r="D65" s="4"/>
      <c r="E65" s="4"/>
      <c r="F65" s="4"/>
      <c r="G65" s="4"/>
      <c r="H65" s="85" t="s">
        <v>77</v>
      </c>
      <c r="I65" s="102">
        <v>46</v>
      </c>
      <c r="J65" s="86"/>
      <c r="K65" s="102">
        <v>46</v>
      </c>
      <c r="L65" s="87"/>
      <c r="M65" s="86"/>
      <c r="N65" s="87"/>
      <c r="O65" s="86"/>
      <c r="P65" s="88">
        <v>5016.3599999999997</v>
      </c>
    </row>
    <row r="66" spans="1:16" x14ac:dyDescent="0.25">
      <c r="A66" s="103"/>
      <c r="B66" s="104"/>
      <c r="C66" s="99" t="s">
        <v>80</v>
      </c>
      <c r="D66" s="99"/>
      <c r="E66" s="99"/>
      <c r="F66" s="99"/>
      <c r="G66" s="99"/>
      <c r="H66" s="68"/>
      <c r="I66" s="69"/>
      <c r="J66" s="69"/>
      <c r="K66" s="69"/>
      <c r="L66" s="72"/>
      <c r="M66" s="69"/>
      <c r="N66" s="100">
        <v>207721.03</v>
      </c>
      <c r="O66" s="69"/>
      <c r="P66" s="101">
        <v>55523.83</v>
      </c>
    </row>
    <row r="67" spans="1:16" x14ac:dyDescent="0.25">
      <c r="A67" s="105"/>
      <c r="B67" s="106"/>
      <c r="C67" s="106"/>
      <c r="D67" s="106"/>
      <c r="E67" s="106"/>
      <c r="F67" s="106"/>
      <c r="G67" s="106"/>
      <c r="H67" s="107"/>
      <c r="I67" s="108"/>
      <c r="J67" s="108"/>
      <c r="K67" s="108"/>
      <c r="L67" s="109"/>
      <c r="M67" s="108"/>
      <c r="N67" s="109"/>
      <c r="O67" s="108"/>
      <c r="P67" s="110"/>
    </row>
    <row r="68" spans="1:16" ht="22.5" x14ac:dyDescent="0.25">
      <c r="A68" s="65" t="s">
        <v>91</v>
      </c>
      <c r="B68" s="66" t="s">
        <v>92</v>
      </c>
      <c r="C68" s="67" t="s">
        <v>93</v>
      </c>
      <c r="D68" s="67"/>
      <c r="E68" s="67"/>
      <c r="F68" s="67"/>
      <c r="G68" s="67"/>
      <c r="H68" s="68" t="s">
        <v>83</v>
      </c>
      <c r="I68" s="69">
        <v>0.26638000000000001</v>
      </c>
      <c r="J68" s="70">
        <v>1</v>
      </c>
      <c r="K68" s="115">
        <v>0.26638000000000001</v>
      </c>
      <c r="L68" s="72"/>
      <c r="M68" s="69"/>
      <c r="N68" s="73"/>
      <c r="O68" s="69"/>
      <c r="P68" s="74"/>
    </row>
    <row r="69" spans="1:16" x14ac:dyDescent="0.25">
      <c r="A69" s="75"/>
      <c r="B69" s="76"/>
      <c r="C69" s="77" t="s">
        <v>94</v>
      </c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8"/>
    </row>
    <row r="70" spans="1:16" ht="45" x14ac:dyDescent="0.25">
      <c r="A70" s="79"/>
      <c r="B70" s="80" t="s">
        <v>60</v>
      </c>
      <c r="C70" s="81" t="s">
        <v>61</v>
      </c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2"/>
    </row>
    <row r="71" spans="1:16" ht="45" x14ac:dyDescent="0.25">
      <c r="A71" s="79"/>
      <c r="B71" s="80" t="s">
        <v>62</v>
      </c>
      <c r="C71" s="81" t="s">
        <v>63</v>
      </c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2"/>
    </row>
    <row r="72" spans="1:16" x14ac:dyDescent="0.25">
      <c r="A72" s="83"/>
      <c r="B72" s="84" t="s">
        <v>64</v>
      </c>
      <c r="C72" s="4" t="s">
        <v>65</v>
      </c>
      <c r="D72" s="4"/>
      <c r="E72" s="4"/>
      <c r="F72" s="4"/>
      <c r="G72" s="4"/>
      <c r="H72" s="85"/>
      <c r="I72" s="86"/>
      <c r="J72" s="86"/>
      <c r="K72" s="86"/>
      <c r="L72" s="87"/>
      <c r="M72" s="86"/>
      <c r="N72" s="87"/>
      <c r="O72" s="86"/>
      <c r="P72" s="88">
        <v>27884.49</v>
      </c>
    </row>
    <row r="73" spans="1:16" x14ac:dyDescent="0.25">
      <c r="A73" s="83"/>
      <c r="B73" s="84"/>
      <c r="C73" s="4" t="s">
        <v>66</v>
      </c>
      <c r="D73" s="4"/>
      <c r="E73" s="4"/>
      <c r="F73" s="4"/>
      <c r="G73" s="4"/>
      <c r="H73" s="85" t="s">
        <v>67</v>
      </c>
      <c r="I73" s="86"/>
      <c r="J73" s="86"/>
      <c r="K73" s="116">
        <v>16.848534999999998</v>
      </c>
      <c r="L73" s="87"/>
      <c r="M73" s="86"/>
      <c r="N73" s="87"/>
      <c r="O73" s="86"/>
      <c r="P73" s="88">
        <v>10305.49</v>
      </c>
    </row>
    <row r="74" spans="1:16" ht="22.5" x14ac:dyDescent="0.25">
      <c r="A74" s="90"/>
      <c r="B74" s="84" t="s">
        <v>95</v>
      </c>
      <c r="C74" s="4" t="s">
        <v>96</v>
      </c>
      <c r="D74" s="4"/>
      <c r="E74" s="4"/>
      <c r="F74" s="4"/>
      <c r="G74" s="4"/>
      <c r="H74" s="85" t="s">
        <v>70</v>
      </c>
      <c r="I74" s="102">
        <v>55</v>
      </c>
      <c r="J74" s="91">
        <v>1.1499999999999999</v>
      </c>
      <c r="K74" s="116">
        <v>16.848534999999998</v>
      </c>
      <c r="L74" s="113"/>
      <c r="M74" s="114"/>
      <c r="N74" s="94">
        <v>1655.01</v>
      </c>
      <c r="O74" s="86"/>
      <c r="P74" s="88">
        <v>27884.49</v>
      </c>
    </row>
    <row r="75" spans="1:16" x14ac:dyDescent="0.25">
      <c r="A75" s="95"/>
      <c r="B75" s="84" t="s">
        <v>71</v>
      </c>
      <c r="C75" s="4" t="s">
        <v>72</v>
      </c>
      <c r="D75" s="4"/>
      <c r="E75" s="4"/>
      <c r="F75" s="4"/>
      <c r="G75" s="4"/>
      <c r="H75" s="85" t="s">
        <v>67</v>
      </c>
      <c r="I75" s="102">
        <v>55</v>
      </c>
      <c r="J75" s="91">
        <v>1.1499999999999999</v>
      </c>
      <c r="K75" s="116">
        <v>16.848534999999998</v>
      </c>
      <c r="L75" s="87"/>
      <c r="M75" s="86"/>
      <c r="N75" s="96">
        <v>407.77</v>
      </c>
      <c r="O75" s="97">
        <v>1.5</v>
      </c>
      <c r="P75" s="88">
        <v>10305.49</v>
      </c>
    </row>
    <row r="76" spans="1:16" x14ac:dyDescent="0.25">
      <c r="A76" s="98"/>
      <c r="B76" s="80"/>
      <c r="C76" s="99" t="s">
        <v>73</v>
      </c>
      <c r="D76" s="99"/>
      <c r="E76" s="99"/>
      <c r="F76" s="99"/>
      <c r="G76" s="99"/>
      <c r="H76" s="68"/>
      <c r="I76" s="69"/>
      <c r="J76" s="69"/>
      <c r="K76" s="69"/>
      <c r="L76" s="72"/>
      <c r="M76" s="69"/>
      <c r="N76" s="100"/>
      <c r="O76" s="69"/>
      <c r="P76" s="101">
        <v>38189.980000000003</v>
      </c>
    </row>
    <row r="77" spans="1:16" x14ac:dyDescent="0.25">
      <c r="A77" s="95"/>
      <c r="B77" s="84"/>
      <c r="C77" s="4" t="s">
        <v>74</v>
      </c>
      <c r="D77" s="4"/>
      <c r="E77" s="4"/>
      <c r="F77" s="4"/>
      <c r="G77" s="4"/>
      <c r="H77" s="85"/>
      <c r="I77" s="86"/>
      <c r="J77" s="86"/>
      <c r="K77" s="86"/>
      <c r="L77" s="87"/>
      <c r="M77" s="86"/>
      <c r="N77" s="87"/>
      <c r="O77" s="86"/>
      <c r="P77" s="88">
        <v>10305.49</v>
      </c>
    </row>
    <row r="78" spans="1:16" ht="22.5" x14ac:dyDescent="0.25">
      <c r="A78" s="95"/>
      <c r="B78" s="84" t="s">
        <v>87</v>
      </c>
      <c r="C78" s="4" t="s">
        <v>88</v>
      </c>
      <c r="D78" s="4"/>
      <c r="E78" s="4"/>
      <c r="F78" s="4"/>
      <c r="G78" s="4"/>
      <c r="H78" s="85" t="s">
        <v>77</v>
      </c>
      <c r="I78" s="102">
        <v>92</v>
      </c>
      <c r="J78" s="86"/>
      <c r="K78" s="102">
        <v>92</v>
      </c>
      <c r="L78" s="87"/>
      <c r="M78" s="86"/>
      <c r="N78" s="87"/>
      <c r="O78" s="86"/>
      <c r="P78" s="88">
        <v>9481.0499999999993</v>
      </c>
    </row>
    <row r="79" spans="1:16" ht="22.5" x14ac:dyDescent="0.25">
      <c r="A79" s="95"/>
      <c r="B79" s="84" t="s">
        <v>89</v>
      </c>
      <c r="C79" s="4" t="s">
        <v>90</v>
      </c>
      <c r="D79" s="4"/>
      <c r="E79" s="4"/>
      <c r="F79" s="4"/>
      <c r="G79" s="4"/>
      <c r="H79" s="85" t="s">
        <v>77</v>
      </c>
      <c r="I79" s="102">
        <v>46</v>
      </c>
      <c r="J79" s="86"/>
      <c r="K79" s="102">
        <v>46</v>
      </c>
      <c r="L79" s="87"/>
      <c r="M79" s="86"/>
      <c r="N79" s="87"/>
      <c r="O79" s="86"/>
      <c r="P79" s="88">
        <v>4740.53</v>
      </c>
    </row>
    <row r="80" spans="1:16" x14ac:dyDescent="0.25">
      <c r="A80" s="103"/>
      <c r="B80" s="104"/>
      <c r="C80" s="99" t="s">
        <v>80</v>
      </c>
      <c r="D80" s="99"/>
      <c r="E80" s="99"/>
      <c r="F80" s="99"/>
      <c r="G80" s="99"/>
      <c r="H80" s="68"/>
      <c r="I80" s="69"/>
      <c r="J80" s="69"/>
      <c r="K80" s="69"/>
      <c r="L80" s="72"/>
      <c r="M80" s="69"/>
      <c r="N80" s="100">
        <v>196754.86</v>
      </c>
      <c r="O80" s="69"/>
      <c r="P80" s="101">
        <v>52411.56</v>
      </c>
    </row>
    <row r="81" spans="1:16" x14ac:dyDescent="0.25">
      <c r="A81" s="105"/>
      <c r="B81" s="106"/>
      <c r="C81" s="106"/>
      <c r="D81" s="106"/>
      <c r="E81" s="106"/>
      <c r="F81" s="106"/>
      <c r="G81" s="106"/>
      <c r="H81" s="107"/>
      <c r="I81" s="108"/>
      <c r="J81" s="108"/>
      <c r="K81" s="108"/>
      <c r="L81" s="109"/>
      <c r="M81" s="108"/>
      <c r="N81" s="109"/>
      <c r="O81" s="108"/>
      <c r="P81" s="110"/>
    </row>
    <row r="82" spans="1:16" ht="22.5" x14ac:dyDescent="0.25">
      <c r="A82" s="65" t="s">
        <v>97</v>
      </c>
      <c r="B82" s="66" t="s">
        <v>98</v>
      </c>
      <c r="C82" s="67" t="s">
        <v>99</v>
      </c>
      <c r="D82" s="67"/>
      <c r="E82" s="67"/>
      <c r="F82" s="67"/>
      <c r="G82" s="67"/>
      <c r="H82" s="68" t="s">
        <v>100</v>
      </c>
      <c r="I82" s="69">
        <v>519.44100000000003</v>
      </c>
      <c r="J82" s="70">
        <v>1</v>
      </c>
      <c r="K82" s="117">
        <v>519.44100000000003</v>
      </c>
      <c r="L82" s="72"/>
      <c r="M82" s="69"/>
      <c r="N82" s="118">
        <v>74.89</v>
      </c>
      <c r="O82" s="71">
        <v>1.5</v>
      </c>
      <c r="P82" s="101">
        <v>58351.4</v>
      </c>
    </row>
    <row r="83" spans="1:16" x14ac:dyDescent="0.25">
      <c r="A83" s="75"/>
      <c r="B83" s="76"/>
      <c r="C83" s="77" t="s">
        <v>101</v>
      </c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8"/>
    </row>
    <row r="84" spans="1:16" ht="33.75" x14ac:dyDescent="0.25">
      <c r="A84" s="79"/>
      <c r="B84" s="80" t="s">
        <v>102</v>
      </c>
      <c r="C84" s="81" t="s">
        <v>103</v>
      </c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2"/>
    </row>
    <row r="85" spans="1:16" x14ac:dyDescent="0.25">
      <c r="A85" s="103"/>
      <c r="B85" s="104"/>
      <c r="C85" s="99" t="s">
        <v>80</v>
      </c>
      <c r="D85" s="99"/>
      <c r="E85" s="99"/>
      <c r="F85" s="99"/>
      <c r="G85" s="99"/>
      <c r="H85" s="68"/>
      <c r="I85" s="69"/>
      <c r="J85" s="69"/>
      <c r="K85" s="69"/>
      <c r="L85" s="72"/>
      <c r="M85" s="69"/>
      <c r="N85" s="72"/>
      <c r="O85" s="69"/>
      <c r="P85" s="101">
        <v>58351.4</v>
      </c>
    </row>
    <row r="86" spans="1:16" x14ac:dyDescent="0.25">
      <c r="A86" s="105"/>
      <c r="B86" s="106"/>
      <c r="C86" s="106"/>
      <c r="D86" s="106"/>
      <c r="E86" s="106"/>
      <c r="F86" s="106"/>
      <c r="G86" s="106"/>
      <c r="H86" s="107"/>
      <c r="I86" s="108"/>
      <c r="J86" s="108"/>
      <c r="K86" s="108"/>
      <c r="L86" s="109"/>
      <c r="M86" s="108"/>
      <c r="N86" s="109"/>
      <c r="O86" s="108"/>
      <c r="P86" s="110"/>
    </row>
    <row r="87" spans="1:16" ht="22.5" x14ac:dyDescent="0.25">
      <c r="A87" s="65" t="s">
        <v>104</v>
      </c>
      <c r="B87" s="66" t="s">
        <v>105</v>
      </c>
      <c r="C87" s="67" t="s">
        <v>106</v>
      </c>
      <c r="D87" s="67"/>
      <c r="E87" s="67"/>
      <c r="F87" s="67"/>
      <c r="G87" s="67"/>
      <c r="H87" s="68" t="s">
        <v>83</v>
      </c>
      <c r="I87" s="69">
        <v>0.53400000000000003</v>
      </c>
      <c r="J87" s="70">
        <v>1</v>
      </c>
      <c r="K87" s="117">
        <v>0.53400000000000003</v>
      </c>
      <c r="L87" s="72"/>
      <c r="M87" s="69"/>
      <c r="N87" s="73"/>
      <c r="O87" s="69"/>
      <c r="P87" s="74"/>
    </row>
    <row r="88" spans="1:16" x14ac:dyDescent="0.25">
      <c r="A88" s="75"/>
      <c r="B88" s="76"/>
      <c r="C88" s="77" t="s">
        <v>107</v>
      </c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8"/>
    </row>
    <row r="89" spans="1:16" ht="45" x14ac:dyDescent="0.25">
      <c r="A89" s="79"/>
      <c r="B89" s="80" t="s">
        <v>60</v>
      </c>
      <c r="C89" s="81" t="s">
        <v>61</v>
      </c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2"/>
    </row>
    <row r="90" spans="1:16" ht="45" x14ac:dyDescent="0.25">
      <c r="A90" s="79"/>
      <c r="B90" s="80" t="s">
        <v>62</v>
      </c>
      <c r="C90" s="81" t="s">
        <v>63</v>
      </c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2"/>
    </row>
    <row r="91" spans="1:16" x14ac:dyDescent="0.25">
      <c r="A91" s="83"/>
      <c r="B91" s="84" t="s">
        <v>64</v>
      </c>
      <c r="C91" s="4" t="s">
        <v>65</v>
      </c>
      <c r="D91" s="4"/>
      <c r="E91" s="4"/>
      <c r="F91" s="4"/>
      <c r="G91" s="4"/>
      <c r="H91" s="85"/>
      <c r="I91" s="86"/>
      <c r="J91" s="86"/>
      <c r="K91" s="86"/>
      <c r="L91" s="87"/>
      <c r="M91" s="86"/>
      <c r="N91" s="87"/>
      <c r="O91" s="86"/>
      <c r="P91" s="88">
        <v>25362.3</v>
      </c>
    </row>
    <row r="92" spans="1:16" x14ac:dyDescent="0.25">
      <c r="A92" s="83"/>
      <c r="B92" s="84"/>
      <c r="C92" s="4" t="s">
        <v>66</v>
      </c>
      <c r="D92" s="4"/>
      <c r="E92" s="4"/>
      <c r="F92" s="4"/>
      <c r="G92" s="4"/>
      <c r="H92" s="85" t="s">
        <v>67</v>
      </c>
      <c r="I92" s="86"/>
      <c r="J92" s="86"/>
      <c r="K92" s="112">
        <v>4.7285700000000004</v>
      </c>
      <c r="L92" s="87"/>
      <c r="M92" s="86"/>
      <c r="N92" s="87"/>
      <c r="O92" s="86"/>
      <c r="P92" s="88">
        <v>3293.99</v>
      </c>
    </row>
    <row r="93" spans="1:16" ht="22.5" x14ac:dyDescent="0.25">
      <c r="A93" s="90"/>
      <c r="B93" s="84" t="s">
        <v>108</v>
      </c>
      <c r="C93" s="4" t="s">
        <v>109</v>
      </c>
      <c r="D93" s="4"/>
      <c r="E93" s="4"/>
      <c r="F93" s="4"/>
      <c r="G93" s="4"/>
      <c r="H93" s="85" t="s">
        <v>70</v>
      </c>
      <c r="I93" s="97">
        <v>7.7</v>
      </c>
      <c r="J93" s="91">
        <v>1.1499999999999999</v>
      </c>
      <c r="K93" s="112">
        <v>4.7285700000000004</v>
      </c>
      <c r="L93" s="92">
        <v>4002.71</v>
      </c>
      <c r="M93" s="93">
        <v>1.34</v>
      </c>
      <c r="N93" s="94">
        <v>5363.63</v>
      </c>
      <c r="O93" s="86"/>
      <c r="P93" s="88">
        <v>25362.3</v>
      </c>
    </row>
    <row r="94" spans="1:16" x14ac:dyDescent="0.25">
      <c r="A94" s="95"/>
      <c r="B94" s="84" t="s">
        <v>110</v>
      </c>
      <c r="C94" s="4" t="s">
        <v>111</v>
      </c>
      <c r="D94" s="4"/>
      <c r="E94" s="4"/>
      <c r="F94" s="4"/>
      <c r="G94" s="4"/>
      <c r="H94" s="85" t="s">
        <v>67</v>
      </c>
      <c r="I94" s="97">
        <v>7.7</v>
      </c>
      <c r="J94" s="91">
        <v>1.1499999999999999</v>
      </c>
      <c r="K94" s="112">
        <v>4.7285700000000004</v>
      </c>
      <c r="L94" s="87"/>
      <c r="M94" s="86"/>
      <c r="N94" s="96">
        <v>464.41</v>
      </c>
      <c r="O94" s="97">
        <v>1.5</v>
      </c>
      <c r="P94" s="88">
        <v>3293.99</v>
      </c>
    </row>
    <row r="95" spans="1:16" x14ac:dyDescent="0.25">
      <c r="A95" s="98"/>
      <c r="B95" s="80"/>
      <c r="C95" s="99" t="s">
        <v>73</v>
      </c>
      <c r="D95" s="99"/>
      <c r="E95" s="99"/>
      <c r="F95" s="99"/>
      <c r="G95" s="99"/>
      <c r="H95" s="68"/>
      <c r="I95" s="69"/>
      <c r="J95" s="69"/>
      <c r="K95" s="69"/>
      <c r="L95" s="72"/>
      <c r="M95" s="69"/>
      <c r="N95" s="100"/>
      <c r="O95" s="69"/>
      <c r="P95" s="101">
        <v>28656.29</v>
      </c>
    </row>
    <row r="96" spans="1:16" x14ac:dyDescent="0.25">
      <c r="A96" s="95"/>
      <c r="B96" s="84"/>
      <c r="C96" s="4" t="s">
        <v>74</v>
      </c>
      <c r="D96" s="4"/>
      <c r="E96" s="4"/>
      <c r="F96" s="4"/>
      <c r="G96" s="4"/>
      <c r="H96" s="85"/>
      <c r="I96" s="86"/>
      <c r="J96" s="86"/>
      <c r="K96" s="86"/>
      <c r="L96" s="87"/>
      <c r="M96" s="86"/>
      <c r="N96" s="87"/>
      <c r="O96" s="86"/>
      <c r="P96" s="88">
        <v>3293.99</v>
      </c>
    </row>
    <row r="97" spans="1:16" ht="22.5" x14ac:dyDescent="0.25">
      <c r="A97" s="95"/>
      <c r="B97" s="84" t="s">
        <v>87</v>
      </c>
      <c r="C97" s="4" t="s">
        <v>88</v>
      </c>
      <c r="D97" s="4"/>
      <c r="E97" s="4"/>
      <c r="F97" s="4"/>
      <c r="G97" s="4"/>
      <c r="H97" s="85" t="s">
        <v>77</v>
      </c>
      <c r="I97" s="102">
        <v>92</v>
      </c>
      <c r="J97" s="86"/>
      <c r="K97" s="102">
        <v>92</v>
      </c>
      <c r="L97" s="87"/>
      <c r="M97" s="86"/>
      <c r="N97" s="87"/>
      <c r="O97" s="86"/>
      <c r="P97" s="88">
        <v>3030.47</v>
      </c>
    </row>
    <row r="98" spans="1:16" ht="22.5" x14ac:dyDescent="0.25">
      <c r="A98" s="95"/>
      <c r="B98" s="84" t="s">
        <v>89</v>
      </c>
      <c r="C98" s="4" t="s">
        <v>90</v>
      </c>
      <c r="D98" s="4"/>
      <c r="E98" s="4"/>
      <c r="F98" s="4"/>
      <c r="G98" s="4"/>
      <c r="H98" s="85" t="s">
        <v>77</v>
      </c>
      <c r="I98" s="102">
        <v>46</v>
      </c>
      <c r="J98" s="86"/>
      <c r="K98" s="102">
        <v>46</v>
      </c>
      <c r="L98" s="87"/>
      <c r="M98" s="86"/>
      <c r="N98" s="87"/>
      <c r="O98" s="86"/>
      <c r="P98" s="88">
        <v>1515.24</v>
      </c>
    </row>
    <row r="99" spans="1:16" x14ac:dyDescent="0.25">
      <c r="A99" s="103"/>
      <c r="B99" s="104"/>
      <c r="C99" s="99" t="s">
        <v>80</v>
      </c>
      <c r="D99" s="99"/>
      <c r="E99" s="99"/>
      <c r="F99" s="99"/>
      <c r="G99" s="99"/>
      <c r="H99" s="68"/>
      <c r="I99" s="69"/>
      <c r="J99" s="69"/>
      <c r="K99" s="69"/>
      <c r="L99" s="72"/>
      <c r="M99" s="69"/>
      <c r="N99" s="100">
        <v>62176.03</v>
      </c>
      <c r="O99" s="69"/>
      <c r="P99" s="101">
        <v>33202</v>
      </c>
    </row>
    <row r="100" spans="1:16" x14ac:dyDescent="0.25">
      <c r="A100" s="105"/>
      <c r="B100" s="106"/>
      <c r="C100" s="106"/>
      <c r="D100" s="106"/>
      <c r="E100" s="106"/>
      <c r="F100" s="106"/>
      <c r="G100" s="106"/>
      <c r="H100" s="107"/>
      <c r="I100" s="108"/>
      <c r="J100" s="108"/>
      <c r="K100" s="108"/>
      <c r="L100" s="109"/>
      <c r="M100" s="108"/>
      <c r="N100" s="109"/>
      <c r="O100" s="108"/>
      <c r="P100" s="110"/>
    </row>
    <row r="101" spans="1:16" ht="22.5" x14ac:dyDescent="0.25">
      <c r="A101" s="65" t="s">
        <v>112</v>
      </c>
      <c r="B101" s="66" t="s">
        <v>113</v>
      </c>
      <c r="C101" s="67" t="s">
        <v>114</v>
      </c>
      <c r="D101" s="67"/>
      <c r="E101" s="67"/>
      <c r="F101" s="67"/>
      <c r="G101" s="67"/>
      <c r="H101" s="68" t="s">
        <v>83</v>
      </c>
      <c r="I101" s="69">
        <v>0.53400000000000003</v>
      </c>
      <c r="J101" s="70">
        <v>1</v>
      </c>
      <c r="K101" s="117">
        <v>0.53400000000000003</v>
      </c>
      <c r="L101" s="72"/>
      <c r="M101" s="69"/>
      <c r="N101" s="73"/>
      <c r="O101" s="69"/>
      <c r="P101" s="74"/>
    </row>
    <row r="102" spans="1:16" ht="45" x14ac:dyDescent="0.25">
      <c r="A102" s="79"/>
      <c r="B102" s="80" t="s">
        <v>60</v>
      </c>
      <c r="C102" s="81" t="s">
        <v>61</v>
      </c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2"/>
    </row>
    <row r="103" spans="1:16" ht="45" x14ac:dyDescent="0.25">
      <c r="A103" s="79"/>
      <c r="B103" s="80" t="s">
        <v>62</v>
      </c>
      <c r="C103" s="81" t="s">
        <v>63</v>
      </c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2"/>
    </row>
    <row r="104" spans="1:16" x14ac:dyDescent="0.25">
      <c r="A104" s="83"/>
      <c r="B104" s="84" t="s">
        <v>64</v>
      </c>
      <c r="C104" s="4" t="s">
        <v>65</v>
      </c>
      <c r="D104" s="4"/>
      <c r="E104" s="4"/>
      <c r="F104" s="4"/>
      <c r="G104" s="4"/>
      <c r="H104" s="85"/>
      <c r="I104" s="86"/>
      <c r="J104" s="86"/>
      <c r="K104" s="86"/>
      <c r="L104" s="87"/>
      <c r="M104" s="86"/>
      <c r="N104" s="87"/>
      <c r="O104" s="86"/>
      <c r="P104" s="88">
        <v>17621.86</v>
      </c>
    </row>
    <row r="105" spans="1:16" x14ac:dyDescent="0.25">
      <c r="A105" s="83"/>
      <c r="B105" s="84"/>
      <c r="C105" s="4" t="s">
        <v>66</v>
      </c>
      <c r="D105" s="4"/>
      <c r="E105" s="4"/>
      <c r="F105" s="4"/>
      <c r="G105" s="4"/>
      <c r="H105" s="85" t="s">
        <v>67</v>
      </c>
      <c r="I105" s="86"/>
      <c r="J105" s="86"/>
      <c r="K105" s="116">
        <v>3.2854350000000001</v>
      </c>
      <c r="L105" s="87"/>
      <c r="M105" s="86"/>
      <c r="N105" s="87"/>
      <c r="O105" s="86"/>
      <c r="P105" s="88">
        <v>2288.6799999999998</v>
      </c>
    </row>
    <row r="106" spans="1:16" ht="22.5" x14ac:dyDescent="0.25">
      <c r="A106" s="90"/>
      <c r="B106" s="84" t="s">
        <v>108</v>
      </c>
      <c r="C106" s="4" t="s">
        <v>109</v>
      </c>
      <c r="D106" s="4"/>
      <c r="E106" s="4"/>
      <c r="F106" s="4"/>
      <c r="G106" s="4"/>
      <c r="H106" s="85" t="s">
        <v>70</v>
      </c>
      <c r="I106" s="91">
        <v>5.35</v>
      </c>
      <c r="J106" s="91">
        <v>1.1499999999999999</v>
      </c>
      <c r="K106" s="116">
        <v>3.2854350000000001</v>
      </c>
      <c r="L106" s="92">
        <v>4002.71</v>
      </c>
      <c r="M106" s="93">
        <v>1.34</v>
      </c>
      <c r="N106" s="94">
        <v>5363.63</v>
      </c>
      <c r="O106" s="86"/>
      <c r="P106" s="88">
        <v>17621.86</v>
      </c>
    </row>
    <row r="107" spans="1:16" x14ac:dyDescent="0.25">
      <c r="A107" s="95"/>
      <c r="B107" s="84" t="s">
        <v>110</v>
      </c>
      <c r="C107" s="4" t="s">
        <v>111</v>
      </c>
      <c r="D107" s="4"/>
      <c r="E107" s="4"/>
      <c r="F107" s="4"/>
      <c r="G107" s="4"/>
      <c r="H107" s="85" t="s">
        <v>67</v>
      </c>
      <c r="I107" s="91">
        <v>5.35</v>
      </c>
      <c r="J107" s="91">
        <v>1.1499999999999999</v>
      </c>
      <c r="K107" s="116">
        <v>3.2854350000000001</v>
      </c>
      <c r="L107" s="87"/>
      <c r="M107" s="86"/>
      <c r="N107" s="96">
        <v>464.41</v>
      </c>
      <c r="O107" s="97">
        <v>1.5</v>
      </c>
      <c r="P107" s="88">
        <v>2288.6799999999998</v>
      </c>
    </row>
    <row r="108" spans="1:16" x14ac:dyDescent="0.25">
      <c r="A108" s="98"/>
      <c r="B108" s="80"/>
      <c r="C108" s="99" t="s">
        <v>73</v>
      </c>
      <c r="D108" s="99"/>
      <c r="E108" s="99"/>
      <c r="F108" s="99"/>
      <c r="G108" s="99"/>
      <c r="H108" s="68"/>
      <c r="I108" s="69"/>
      <c r="J108" s="69"/>
      <c r="K108" s="69"/>
      <c r="L108" s="72"/>
      <c r="M108" s="69"/>
      <c r="N108" s="100"/>
      <c r="O108" s="69"/>
      <c r="P108" s="101">
        <v>19910.54</v>
      </c>
    </row>
    <row r="109" spans="1:16" x14ac:dyDescent="0.25">
      <c r="A109" s="95"/>
      <c r="B109" s="84"/>
      <c r="C109" s="4" t="s">
        <v>74</v>
      </c>
      <c r="D109" s="4"/>
      <c r="E109" s="4"/>
      <c r="F109" s="4"/>
      <c r="G109" s="4"/>
      <c r="H109" s="85"/>
      <c r="I109" s="86"/>
      <c r="J109" s="86"/>
      <c r="K109" s="86"/>
      <c r="L109" s="87"/>
      <c r="M109" s="86"/>
      <c r="N109" s="87"/>
      <c r="O109" s="86"/>
      <c r="P109" s="88">
        <v>2288.6799999999998</v>
      </c>
    </row>
    <row r="110" spans="1:16" ht="22.5" x14ac:dyDescent="0.25">
      <c r="A110" s="95"/>
      <c r="B110" s="84" t="s">
        <v>87</v>
      </c>
      <c r="C110" s="4" t="s">
        <v>88</v>
      </c>
      <c r="D110" s="4"/>
      <c r="E110" s="4"/>
      <c r="F110" s="4"/>
      <c r="G110" s="4"/>
      <c r="H110" s="85" t="s">
        <v>77</v>
      </c>
      <c r="I110" s="102">
        <v>92</v>
      </c>
      <c r="J110" s="86"/>
      <c r="K110" s="102">
        <v>92</v>
      </c>
      <c r="L110" s="87"/>
      <c r="M110" s="86"/>
      <c r="N110" s="87"/>
      <c r="O110" s="86"/>
      <c r="P110" s="88">
        <v>2105.59</v>
      </c>
    </row>
    <row r="111" spans="1:16" ht="22.5" x14ac:dyDescent="0.25">
      <c r="A111" s="95"/>
      <c r="B111" s="84" t="s">
        <v>89</v>
      </c>
      <c r="C111" s="4" t="s">
        <v>90</v>
      </c>
      <c r="D111" s="4"/>
      <c r="E111" s="4"/>
      <c r="F111" s="4"/>
      <c r="G111" s="4"/>
      <c r="H111" s="85" t="s">
        <v>77</v>
      </c>
      <c r="I111" s="102">
        <v>46</v>
      </c>
      <c r="J111" s="86"/>
      <c r="K111" s="102">
        <v>46</v>
      </c>
      <c r="L111" s="87"/>
      <c r="M111" s="86"/>
      <c r="N111" s="87"/>
      <c r="O111" s="86"/>
      <c r="P111" s="88">
        <v>1052.79</v>
      </c>
    </row>
    <row r="112" spans="1:16" x14ac:dyDescent="0.25">
      <c r="A112" s="103"/>
      <c r="B112" s="104"/>
      <c r="C112" s="99" t="s">
        <v>80</v>
      </c>
      <c r="D112" s="99"/>
      <c r="E112" s="99"/>
      <c r="F112" s="99"/>
      <c r="G112" s="99"/>
      <c r="H112" s="68"/>
      <c r="I112" s="69"/>
      <c r="J112" s="69"/>
      <c r="K112" s="69"/>
      <c r="L112" s="72"/>
      <c r="M112" s="69"/>
      <c r="N112" s="100">
        <v>43200.22</v>
      </c>
      <c r="O112" s="69"/>
      <c r="P112" s="101">
        <v>23068.92</v>
      </c>
    </row>
    <row r="113" spans="1:16" x14ac:dyDescent="0.25">
      <c r="A113" s="105"/>
      <c r="B113" s="106"/>
      <c r="C113" s="106"/>
      <c r="D113" s="106"/>
      <c r="E113" s="106"/>
      <c r="F113" s="106"/>
      <c r="G113" s="106"/>
      <c r="H113" s="107"/>
      <c r="I113" s="108"/>
      <c r="J113" s="108"/>
      <c r="K113" s="108"/>
      <c r="L113" s="109"/>
      <c r="M113" s="108"/>
      <c r="N113" s="109"/>
      <c r="O113" s="108"/>
      <c r="P113" s="110"/>
    </row>
    <row r="114" spans="1:16" ht="22.5" x14ac:dyDescent="0.25">
      <c r="A114" s="65" t="s">
        <v>115</v>
      </c>
      <c r="B114" s="66" t="s">
        <v>116</v>
      </c>
      <c r="C114" s="67" t="s">
        <v>117</v>
      </c>
      <c r="D114" s="67"/>
      <c r="E114" s="67"/>
      <c r="F114" s="67"/>
      <c r="G114" s="67"/>
      <c r="H114" s="68" t="s">
        <v>83</v>
      </c>
      <c r="I114" s="69">
        <v>4.48E-2</v>
      </c>
      <c r="J114" s="70">
        <v>1</v>
      </c>
      <c r="K114" s="111">
        <v>4.48E-2</v>
      </c>
      <c r="L114" s="72"/>
      <c r="M114" s="69"/>
      <c r="N114" s="73"/>
      <c r="O114" s="69"/>
      <c r="P114" s="74"/>
    </row>
    <row r="115" spans="1:16" x14ac:dyDescent="0.25">
      <c r="A115" s="75"/>
      <c r="B115" s="76"/>
      <c r="C115" s="77" t="s">
        <v>118</v>
      </c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8"/>
    </row>
    <row r="116" spans="1:16" ht="45" x14ac:dyDescent="0.25">
      <c r="A116" s="79"/>
      <c r="B116" s="80" t="s">
        <v>60</v>
      </c>
      <c r="C116" s="81" t="s">
        <v>61</v>
      </c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2"/>
    </row>
    <row r="117" spans="1:16" ht="45" x14ac:dyDescent="0.25">
      <c r="A117" s="79"/>
      <c r="B117" s="80" t="s">
        <v>62</v>
      </c>
      <c r="C117" s="81" t="s">
        <v>63</v>
      </c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2"/>
    </row>
    <row r="118" spans="1:16" x14ac:dyDescent="0.25">
      <c r="A118" s="83"/>
      <c r="B118" s="84" t="s">
        <v>64</v>
      </c>
      <c r="C118" s="4" t="s">
        <v>65</v>
      </c>
      <c r="D118" s="4"/>
      <c r="E118" s="4"/>
      <c r="F118" s="4"/>
      <c r="G118" s="4"/>
      <c r="H118" s="85"/>
      <c r="I118" s="86"/>
      <c r="J118" s="86"/>
      <c r="K118" s="86"/>
      <c r="L118" s="87"/>
      <c r="M118" s="86"/>
      <c r="N118" s="87"/>
      <c r="O118" s="86"/>
      <c r="P118" s="88">
        <v>2387.4499999999998</v>
      </c>
    </row>
    <row r="119" spans="1:16" x14ac:dyDescent="0.25">
      <c r="A119" s="83"/>
      <c r="B119" s="84"/>
      <c r="C119" s="4" t="s">
        <v>66</v>
      </c>
      <c r="D119" s="4"/>
      <c r="E119" s="4"/>
      <c r="F119" s="4"/>
      <c r="G119" s="4"/>
      <c r="H119" s="85" t="s">
        <v>67</v>
      </c>
      <c r="I119" s="86"/>
      <c r="J119" s="86"/>
      <c r="K119" s="112">
        <v>1.4425600000000001</v>
      </c>
      <c r="L119" s="87"/>
      <c r="M119" s="86"/>
      <c r="N119" s="87"/>
      <c r="O119" s="86"/>
      <c r="P119" s="119">
        <v>882.35</v>
      </c>
    </row>
    <row r="120" spans="1:16" ht="22.5" x14ac:dyDescent="0.25">
      <c r="A120" s="90"/>
      <c r="B120" s="84" t="s">
        <v>95</v>
      </c>
      <c r="C120" s="4" t="s">
        <v>96</v>
      </c>
      <c r="D120" s="4"/>
      <c r="E120" s="4"/>
      <c r="F120" s="4"/>
      <c r="G120" s="4"/>
      <c r="H120" s="85" t="s">
        <v>70</v>
      </c>
      <c r="I120" s="102">
        <v>28</v>
      </c>
      <c r="J120" s="91">
        <v>1.1499999999999999</v>
      </c>
      <c r="K120" s="112">
        <v>1.4425600000000001</v>
      </c>
      <c r="L120" s="113"/>
      <c r="M120" s="114"/>
      <c r="N120" s="94">
        <v>1655.01</v>
      </c>
      <c r="O120" s="86"/>
      <c r="P120" s="88">
        <v>2387.4499999999998</v>
      </c>
    </row>
    <row r="121" spans="1:16" x14ac:dyDescent="0.25">
      <c r="A121" s="95"/>
      <c r="B121" s="84" t="s">
        <v>71</v>
      </c>
      <c r="C121" s="4" t="s">
        <v>72</v>
      </c>
      <c r="D121" s="4"/>
      <c r="E121" s="4"/>
      <c r="F121" s="4"/>
      <c r="G121" s="4"/>
      <c r="H121" s="85" t="s">
        <v>67</v>
      </c>
      <c r="I121" s="102">
        <v>28</v>
      </c>
      <c r="J121" s="91">
        <v>1.1499999999999999</v>
      </c>
      <c r="K121" s="112">
        <v>1.4425600000000001</v>
      </c>
      <c r="L121" s="87"/>
      <c r="M121" s="86"/>
      <c r="N121" s="96">
        <v>407.77</v>
      </c>
      <c r="O121" s="97">
        <v>1.5</v>
      </c>
      <c r="P121" s="119">
        <v>882.35</v>
      </c>
    </row>
    <row r="122" spans="1:16" x14ac:dyDescent="0.25">
      <c r="A122" s="98"/>
      <c r="B122" s="80"/>
      <c r="C122" s="99" t="s">
        <v>73</v>
      </c>
      <c r="D122" s="99"/>
      <c r="E122" s="99"/>
      <c r="F122" s="99"/>
      <c r="G122" s="99"/>
      <c r="H122" s="68"/>
      <c r="I122" s="69"/>
      <c r="J122" s="69"/>
      <c r="K122" s="69"/>
      <c r="L122" s="72"/>
      <c r="M122" s="69"/>
      <c r="N122" s="100"/>
      <c r="O122" s="69"/>
      <c r="P122" s="101">
        <v>3269.8</v>
      </c>
    </row>
    <row r="123" spans="1:16" x14ac:dyDescent="0.25">
      <c r="A123" s="95"/>
      <c r="B123" s="84"/>
      <c r="C123" s="4" t="s">
        <v>74</v>
      </c>
      <c r="D123" s="4"/>
      <c r="E123" s="4"/>
      <c r="F123" s="4"/>
      <c r="G123" s="4"/>
      <c r="H123" s="85"/>
      <c r="I123" s="86"/>
      <c r="J123" s="86"/>
      <c r="K123" s="86"/>
      <c r="L123" s="87"/>
      <c r="M123" s="86"/>
      <c r="N123" s="87"/>
      <c r="O123" s="86"/>
      <c r="P123" s="119">
        <v>882.35</v>
      </c>
    </row>
    <row r="124" spans="1:16" ht="22.5" x14ac:dyDescent="0.25">
      <c r="A124" s="95"/>
      <c r="B124" s="84" t="s">
        <v>87</v>
      </c>
      <c r="C124" s="4" t="s">
        <v>88</v>
      </c>
      <c r="D124" s="4"/>
      <c r="E124" s="4"/>
      <c r="F124" s="4"/>
      <c r="G124" s="4"/>
      <c r="H124" s="85" t="s">
        <v>77</v>
      </c>
      <c r="I124" s="102">
        <v>92</v>
      </c>
      <c r="J124" s="86"/>
      <c r="K124" s="102">
        <v>92</v>
      </c>
      <c r="L124" s="87"/>
      <c r="M124" s="86"/>
      <c r="N124" s="87"/>
      <c r="O124" s="86"/>
      <c r="P124" s="119">
        <v>811.76</v>
      </c>
    </row>
    <row r="125" spans="1:16" ht="22.5" x14ac:dyDescent="0.25">
      <c r="A125" s="95"/>
      <c r="B125" s="84" t="s">
        <v>89</v>
      </c>
      <c r="C125" s="4" t="s">
        <v>90</v>
      </c>
      <c r="D125" s="4"/>
      <c r="E125" s="4"/>
      <c r="F125" s="4"/>
      <c r="G125" s="4"/>
      <c r="H125" s="85" t="s">
        <v>77</v>
      </c>
      <c r="I125" s="102">
        <v>46</v>
      </c>
      <c r="J125" s="86"/>
      <c r="K125" s="102">
        <v>46</v>
      </c>
      <c r="L125" s="87"/>
      <c r="M125" s="86"/>
      <c r="N125" s="87"/>
      <c r="O125" s="86"/>
      <c r="P125" s="119">
        <v>405.88</v>
      </c>
    </row>
    <row r="126" spans="1:16" x14ac:dyDescent="0.25">
      <c r="A126" s="103"/>
      <c r="B126" s="104"/>
      <c r="C126" s="99" t="s">
        <v>80</v>
      </c>
      <c r="D126" s="99"/>
      <c r="E126" s="99"/>
      <c r="F126" s="99"/>
      <c r="G126" s="99"/>
      <c r="H126" s="68"/>
      <c r="I126" s="69"/>
      <c r="J126" s="69"/>
      <c r="K126" s="69"/>
      <c r="L126" s="72"/>
      <c r="M126" s="69"/>
      <c r="N126" s="100">
        <v>100166.07</v>
      </c>
      <c r="O126" s="69"/>
      <c r="P126" s="101">
        <v>4487.4399999999996</v>
      </c>
    </row>
    <row r="127" spans="1:16" x14ac:dyDescent="0.25">
      <c r="A127" s="105"/>
      <c r="B127" s="106"/>
      <c r="C127" s="106"/>
      <c r="D127" s="106"/>
      <c r="E127" s="106"/>
      <c r="F127" s="106"/>
      <c r="G127" s="106"/>
      <c r="H127" s="107"/>
      <c r="I127" s="108"/>
      <c r="J127" s="108"/>
      <c r="K127" s="108"/>
      <c r="L127" s="109"/>
      <c r="M127" s="108"/>
      <c r="N127" s="109"/>
      <c r="O127" s="108"/>
      <c r="P127" s="110"/>
    </row>
    <row r="128" spans="1:16" ht="22.5" x14ac:dyDescent="0.25">
      <c r="A128" s="65" t="s">
        <v>119</v>
      </c>
      <c r="B128" s="66" t="s">
        <v>98</v>
      </c>
      <c r="C128" s="67" t="s">
        <v>99</v>
      </c>
      <c r="D128" s="67"/>
      <c r="E128" s="67"/>
      <c r="F128" s="67"/>
      <c r="G128" s="67"/>
      <c r="H128" s="68" t="s">
        <v>100</v>
      </c>
      <c r="I128" s="69">
        <v>87.36</v>
      </c>
      <c r="J128" s="70">
        <v>1</v>
      </c>
      <c r="K128" s="120">
        <v>87.36</v>
      </c>
      <c r="L128" s="72"/>
      <c r="M128" s="69"/>
      <c r="N128" s="118">
        <v>74.89</v>
      </c>
      <c r="O128" s="71">
        <v>1.5</v>
      </c>
      <c r="P128" s="101">
        <v>9813.59</v>
      </c>
    </row>
    <row r="129" spans="1:16" x14ac:dyDescent="0.25">
      <c r="A129" s="75"/>
      <c r="B129" s="76"/>
      <c r="C129" s="77" t="s">
        <v>120</v>
      </c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8"/>
    </row>
    <row r="130" spans="1:16" ht="33.75" x14ac:dyDescent="0.25">
      <c r="A130" s="79"/>
      <c r="B130" s="80" t="s">
        <v>102</v>
      </c>
      <c r="C130" s="81" t="s">
        <v>103</v>
      </c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2"/>
    </row>
    <row r="131" spans="1:16" x14ac:dyDescent="0.25">
      <c r="A131" s="103"/>
      <c r="B131" s="104"/>
      <c r="C131" s="99" t="s">
        <v>80</v>
      </c>
      <c r="D131" s="99"/>
      <c r="E131" s="99"/>
      <c r="F131" s="99"/>
      <c r="G131" s="99"/>
      <c r="H131" s="68"/>
      <c r="I131" s="69"/>
      <c r="J131" s="69"/>
      <c r="K131" s="69"/>
      <c r="L131" s="72"/>
      <c r="M131" s="69"/>
      <c r="N131" s="72"/>
      <c r="O131" s="69"/>
      <c r="P131" s="101">
        <v>9813.59</v>
      </c>
    </row>
    <row r="132" spans="1:16" x14ac:dyDescent="0.25">
      <c r="A132" s="105"/>
      <c r="B132" s="106"/>
      <c r="C132" s="106"/>
      <c r="D132" s="106"/>
      <c r="E132" s="106"/>
      <c r="F132" s="106"/>
      <c r="G132" s="106"/>
      <c r="H132" s="107"/>
      <c r="I132" s="108"/>
      <c r="J132" s="108"/>
      <c r="K132" s="108"/>
      <c r="L132" s="109"/>
      <c r="M132" s="108"/>
      <c r="N132" s="109"/>
      <c r="O132" s="108"/>
      <c r="P132" s="110"/>
    </row>
    <row r="133" spans="1:16" ht="22.5" x14ac:dyDescent="0.25">
      <c r="A133" s="65" t="s">
        <v>121</v>
      </c>
      <c r="B133" s="66" t="s">
        <v>122</v>
      </c>
      <c r="C133" s="67" t="s">
        <v>123</v>
      </c>
      <c r="D133" s="67"/>
      <c r="E133" s="67"/>
      <c r="F133" s="67"/>
      <c r="G133" s="67"/>
      <c r="H133" s="68" t="s">
        <v>83</v>
      </c>
      <c r="I133" s="69">
        <v>4.48E-2</v>
      </c>
      <c r="J133" s="70">
        <v>1</v>
      </c>
      <c r="K133" s="111">
        <v>4.48E-2</v>
      </c>
      <c r="L133" s="72"/>
      <c r="M133" s="69"/>
      <c r="N133" s="73"/>
      <c r="O133" s="69"/>
      <c r="P133" s="74"/>
    </row>
    <row r="134" spans="1:16" x14ac:dyDescent="0.25">
      <c r="A134" s="75"/>
      <c r="B134" s="76"/>
      <c r="C134" s="77" t="s">
        <v>118</v>
      </c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8"/>
    </row>
    <row r="135" spans="1:16" ht="45" x14ac:dyDescent="0.25">
      <c r="A135" s="79"/>
      <c r="B135" s="80" t="s">
        <v>60</v>
      </c>
      <c r="C135" s="81" t="s">
        <v>61</v>
      </c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2"/>
    </row>
    <row r="136" spans="1:16" ht="45" x14ac:dyDescent="0.25">
      <c r="A136" s="79"/>
      <c r="B136" s="80" t="s">
        <v>62</v>
      </c>
      <c r="C136" s="81" t="s">
        <v>63</v>
      </c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2"/>
    </row>
    <row r="137" spans="1:16" x14ac:dyDescent="0.25">
      <c r="A137" s="83"/>
      <c r="B137" s="84" t="s">
        <v>64</v>
      </c>
      <c r="C137" s="4" t="s">
        <v>65</v>
      </c>
      <c r="D137" s="4"/>
      <c r="E137" s="4"/>
      <c r="F137" s="4"/>
      <c r="G137" s="4"/>
      <c r="H137" s="85"/>
      <c r="I137" s="86"/>
      <c r="J137" s="86"/>
      <c r="K137" s="86"/>
      <c r="L137" s="87"/>
      <c r="M137" s="86"/>
      <c r="N137" s="87"/>
      <c r="O137" s="86"/>
      <c r="P137" s="88">
        <v>1007.81</v>
      </c>
    </row>
    <row r="138" spans="1:16" x14ac:dyDescent="0.25">
      <c r="A138" s="83"/>
      <c r="B138" s="84"/>
      <c r="C138" s="4" t="s">
        <v>66</v>
      </c>
      <c r="D138" s="4"/>
      <c r="E138" s="4"/>
      <c r="F138" s="4"/>
      <c r="G138" s="4"/>
      <c r="H138" s="85" t="s">
        <v>67</v>
      </c>
      <c r="I138" s="86"/>
      <c r="J138" s="86"/>
      <c r="K138" s="121">
        <v>0.85420160000000001</v>
      </c>
      <c r="L138" s="87"/>
      <c r="M138" s="86"/>
      <c r="N138" s="87"/>
      <c r="O138" s="86"/>
      <c r="P138" s="119">
        <v>518.01</v>
      </c>
    </row>
    <row r="139" spans="1:16" ht="22.5" x14ac:dyDescent="0.25">
      <c r="A139" s="90"/>
      <c r="B139" s="84" t="s">
        <v>124</v>
      </c>
      <c r="C139" s="4" t="s">
        <v>125</v>
      </c>
      <c r="D139" s="4"/>
      <c r="E139" s="4"/>
      <c r="F139" s="4"/>
      <c r="G139" s="4"/>
      <c r="H139" s="85" t="s">
        <v>70</v>
      </c>
      <c r="I139" s="97">
        <v>15.6</v>
      </c>
      <c r="J139" s="91">
        <v>1.1499999999999999</v>
      </c>
      <c r="K139" s="116">
        <v>0.80371199999999998</v>
      </c>
      <c r="L139" s="122">
        <v>887.54</v>
      </c>
      <c r="M139" s="93">
        <v>1.34</v>
      </c>
      <c r="N139" s="94">
        <v>1189.3</v>
      </c>
      <c r="O139" s="86"/>
      <c r="P139" s="88">
        <v>955.85</v>
      </c>
    </row>
    <row r="140" spans="1:16" x14ac:dyDescent="0.25">
      <c r="A140" s="95"/>
      <c r="B140" s="84" t="s">
        <v>71</v>
      </c>
      <c r="C140" s="4" t="s">
        <v>72</v>
      </c>
      <c r="D140" s="4"/>
      <c r="E140" s="4"/>
      <c r="F140" s="4"/>
      <c r="G140" s="4"/>
      <c r="H140" s="85" t="s">
        <v>67</v>
      </c>
      <c r="I140" s="97">
        <v>15.6</v>
      </c>
      <c r="J140" s="91">
        <v>1.1499999999999999</v>
      </c>
      <c r="K140" s="116">
        <v>0.80371199999999998</v>
      </c>
      <c r="L140" s="87"/>
      <c r="M140" s="86"/>
      <c r="N140" s="96">
        <v>407.77</v>
      </c>
      <c r="O140" s="97">
        <v>1.5</v>
      </c>
      <c r="P140" s="119">
        <v>491.59</v>
      </c>
    </row>
    <row r="141" spans="1:16" ht="22.5" x14ac:dyDescent="0.25">
      <c r="A141" s="90"/>
      <c r="B141" s="84" t="s">
        <v>126</v>
      </c>
      <c r="C141" s="4" t="s">
        <v>127</v>
      </c>
      <c r="D141" s="4"/>
      <c r="E141" s="4"/>
      <c r="F141" s="4"/>
      <c r="G141" s="4"/>
      <c r="H141" s="85" t="s">
        <v>70</v>
      </c>
      <c r="I141" s="91">
        <v>1.08</v>
      </c>
      <c r="J141" s="91">
        <v>1.1499999999999999</v>
      </c>
      <c r="K141" s="121">
        <v>5.5641599999999999E-2</v>
      </c>
      <c r="L141" s="122">
        <v>62.31</v>
      </c>
      <c r="M141" s="93">
        <v>1.1599999999999999</v>
      </c>
      <c r="N141" s="94">
        <v>72.28</v>
      </c>
      <c r="O141" s="86"/>
      <c r="P141" s="88">
        <v>4.0199999999999996</v>
      </c>
    </row>
    <row r="142" spans="1:16" ht="22.5" x14ac:dyDescent="0.25">
      <c r="A142" s="90"/>
      <c r="B142" s="84" t="s">
        <v>128</v>
      </c>
      <c r="C142" s="4" t="s">
        <v>129</v>
      </c>
      <c r="D142" s="4"/>
      <c r="E142" s="4"/>
      <c r="F142" s="4"/>
      <c r="G142" s="4"/>
      <c r="H142" s="85" t="s">
        <v>70</v>
      </c>
      <c r="I142" s="91">
        <v>0.98</v>
      </c>
      <c r="J142" s="91">
        <v>1.1499999999999999</v>
      </c>
      <c r="K142" s="121">
        <v>5.0489600000000003E-2</v>
      </c>
      <c r="L142" s="122">
        <v>724.75</v>
      </c>
      <c r="M142" s="93">
        <v>1.31</v>
      </c>
      <c r="N142" s="94">
        <v>949.42</v>
      </c>
      <c r="O142" s="86"/>
      <c r="P142" s="88">
        <v>47.94</v>
      </c>
    </row>
    <row r="143" spans="1:16" x14ac:dyDescent="0.25">
      <c r="A143" s="95"/>
      <c r="B143" s="84" t="s">
        <v>130</v>
      </c>
      <c r="C143" s="4" t="s">
        <v>131</v>
      </c>
      <c r="D143" s="4"/>
      <c r="E143" s="4"/>
      <c r="F143" s="4"/>
      <c r="G143" s="4"/>
      <c r="H143" s="85" t="s">
        <v>67</v>
      </c>
      <c r="I143" s="91">
        <v>0.98</v>
      </c>
      <c r="J143" s="91">
        <v>1.1499999999999999</v>
      </c>
      <c r="K143" s="121">
        <v>5.0489600000000003E-2</v>
      </c>
      <c r="L143" s="87"/>
      <c r="M143" s="86"/>
      <c r="N143" s="96">
        <v>348.87</v>
      </c>
      <c r="O143" s="97">
        <v>1.5</v>
      </c>
      <c r="P143" s="119">
        <v>26.42</v>
      </c>
    </row>
    <row r="144" spans="1:16" x14ac:dyDescent="0.25">
      <c r="A144" s="98"/>
      <c r="B144" s="80"/>
      <c r="C144" s="99" t="s">
        <v>73</v>
      </c>
      <c r="D144" s="99"/>
      <c r="E144" s="99"/>
      <c r="F144" s="99"/>
      <c r="G144" s="99"/>
      <c r="H144" s="68"/>
      <c r="I144" s="69"/>
      <c r="J144" s="69"/>
      <c r="K144" s="69"/>
      <c r="L144" s="72"/>
      <c r="M144" s="69"/>
      <c r="N144" s="100"/>
      <c r="O144" s="69"/>
      <c r="P144" s="101">
        <v>1525.82</v>
      </c>
    </row>
    <row r="145" spans="1:16" x14ac:dyDescent="0.25">
      <c r="A145" s="95"/>
      <c r="B145" s="84"/>
      <c r="C145" s="4" t="s">
        <v>74</v>
      </c>
      <c r="D145" s="4"/>
      <c r="E145" s="4"/>
      <c r="F145" s="4"/>
      <c r="G145" s="4"/>
      <c r="H145" s="85"/>
      <c r="I145" s="86"/>
      <c r="J145" s="86"/>
      <c r="K145" s="86"/>
      <c r="L145" s="87"/>
      <c r="M145" s="86"/>
      <c r="N145" s="87"/>
      <c r="O145" s="86"/>
      <c r="P145" s="119">
        <v>518.01</v>
      </c>
    </row>
    <row r="146" spans="1:16" ht="22.5" x14ac:dyDescent="0.25">
      <c r="A146" s="95"/>
      <c r="B146" s="84" t="s">
        <v>87</v>
      </c>
      <c r="C146" s="4" t="s">
        <v>88</v>
      </c>
      <c r="D146" s="4"/>
      <c r="E146" s="4"/>
      <c r="F146" s="4"/>
      <c r="G146" s="4"/>
      <c r="H146" s="85" t="s">
        <v>77</v>
      </c>
      <c r="I146" s="102">
        <v>92</v>
      </c>
      <c r="J146" s="86"/>
      <c r="K146" s="102">
        <v>92</v>
      </c>
      <c r="L146" s="87"/>
      <c r="M146" s="86"/>
      <c r="N146" s="87"/>
      <c r="O146" s="86"/>
      <c r="P146" s="119">
        <v>476.57</v>
      </c>
    </row>
    <row r="147" spans="1:16" ht="22.5" x14ac:dyDescent="0.25">
      <c r="A147" s="95"/>
      <c r="B147" s="84" t="s">
        <v>89</v>
      </c>
      <c r="C147" s="4" t="s">
        <v>90</v>
      </c>
      <c r="D147" s="4"/>
      <c r="E147" s="4"/>
      <c r="F147" s="4"/>
      <c r="G147" s="4"/>
      <c r="H147" s="85" t="s">
        <v>77</v>
      </c>
      <c r="I147" s="102">
        <v>46</v>
      </c>
      <c r="J147" s="86"/>
      <c r="K147" s="102">
        <v>46</v>
      </c>
      <c r="L147" s="87"/>
      <c r="M147" s="86"/>
      <c r="N147" s="87"/>
      <c r="O147" s="86"/>
      <c r="P147" s="119">
        <v>238.28</v>
      </c>
    </row>
    <row r="148" spans="1:16" x14ac:dyDescent="0.25">
      <c r="A148" s="103"/>
      <c r="B148" s="104"/>
      <c r="C148" s="99" t="s">
        <v>80</v>
      </c>
      <c r="D148" s="99"/>
      <c r="E148" s="99"/>
      <c r="F148" s="99"/>
      <c r="G148" s="99"/>
      <c r="H148" s="68"/>
      <c r="I148" s="69"/>
      <c r="J148" s="69"/>
      <c r="K148" s="69"/>
      <c r="L148" s="72"/>
      <c r="M148" s="69"/>
      <c r="N148" s="100">
        <v>50014.96</v>
      </c>
      <c r="O148" s="69"/>
      <c r="P148" s="101">
        <v>2240.67</v>
      </c>
    </row>
    <row r="149" spans="1:16" x14ac:dyDescent="0.25">
      <c r="A149" s="105"/>
      <c r="B149" s="106"/>
      <c r="C149" s="106"/>
      <c r="D149" s="106"/>
      <c r="E149" s="106"/>
      <c r="F149" s="106"/>
      <c r="G149" s="106"/>
      <c r="H149" s="107"/>
      <c r="I149" s="108"/>
      <c r="J149" s="108"/>
      <c r="K149" s="108"/>
      <c r="L149" s="109"/>
      <c r="M149" s="108"/>
      <c r="N149" s="109"/>
      <c r="O149" s="108"/>
      <c r="P149" s="110"/>
    </row>
    <row r="150" spans="1:16" ht="22.5" x14ac:dyDescent="0.25">
      <c r="A150" s="65" t="s">
        <v>132</v>
      </c>
      <c r="B150" s="66" t="s">
        <v>133</v>
      </c>
      <c r="C150" s="67" t="s">
        <v>134</v>
      </c>
      <c r="D150" s="67"/>
      <c r="E150" s="67"/>
      <c r="F150" s="67"/>
      <c r="G150" s="67"/>
      <c r="H150" s="68" t="s">
        <v>58</v>
      </c>
      <c r="I150" s="69">
        <v>0.37</v>
      </c>
      <c r="J150" s="70">
        <v>1</v>
      </c>
      <c r="K150" s="120">
        <v>0.37</v>
      </c>
      <c r="L150" s="72"/>
      <c r="M150" s="69"/>
      <c r="N150" s="73"/>
      <c r="O150" s="69"/>
      <c r="P150" s="74"/>
    </row>
    <row r="151" spans="1:16" x14ac:dyDescent="0.25">
      <c r="A151" s="75"/>
      <c r="B151" s="76"/>
      <c r="C151" s="77" t="s">
        <v>135</v>
      </c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8"/>
    </row>
    <row r="152" spans="1:16" ht="45" x14ac:dyDescent="0.25">
      <c r="A152" s="79"/>
      <c r="B152" s="80" t="s">
        <v>60</v>
      </c>
      <c r="C152" s="81" t="s">
        <v>61</v>
      </c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2"/>
    </row>
    <row r="153" spans="1:16" ht="45" x14ac:dyDescent="0.25">
      <c r="A153" s="79"/>
      <c r="B153" s="80" t="s">
        <v>62</v>
      </c>
      <c r="C153" s="81" t="s">
        <v>63</v>
      </c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2"/>
    </row>
    <row r="154" spans="1:16" x14ac:dyDescent="0.25">
      <c r="A154" s="83"/>
      <c r="B154" s="84" t="s">
        <v>55</v>
      </c>
      <c r="C154" s="4" t="s">
        <v>136</v>
      </c>
      <c r="D154" s="4"/>
      <c r="E154" s="4"/>
      <c r="F154" s="4"/>
      <c r="G154" s="4"/>
      <c r="H154" s="85" t="s">
        <v>67</v>
      </c>
      <c r="I154" s="86"/>
      <c r="J154" s="86"/>
      <c r="K154" s="112">
        <v>10.518359999999999</v>
      </c>
      <c r="L154" s="87"/>
      <c r="M154" s="86"/>
      <c r="N154" s="87"/>
      <c r="O154" s="86"/>
      <c r="P154" s="88">
        <v>4074.71</v>
      </c>
    </row>
    <row r="155" spans="1:16" x14ac:dyDescent="0.25">
      <c r="A155" s="90"/>
      <c r="B155" s="84" t="s">
        <v>137</v>
      </c>
      <c r="C155" s="4" t="s">
        <v>138</v>
      </c>
      <c r="D155" s="4"/>
      <c r="E155" s="4"/>
      <c r="F155" s="4"/>
      <c r="G155" s="4"/>
      <c r="H155" s="85" t="s">
        <v>67</v>
      </c>
      <c r="I155" s="91">
        <v>24.72</v>
      </c>
      <c r="J155" s="91">
        <v>1.1499999999999999</v>
      </c>
      <c r="K155" s="112">
        <v>10.518359999999999</v>
      </c>
      <c r="L155" s="113"/>
      <c r="M155" s="114"/>
      <c r="N155" s="94">
        <v>258.26</v>
      </c>
      <c r="O155" s="97">
        <v>1.5</v>
      </c>
      <c r="P155" s="88">
        <v>4074.71</v>
      </c>
    </row>
    <row r="156" spans="1:16" x14ac:dyDescent="0.25">
      <c r="A156" s="83"/>
      <c r="B156" s="84" t="s">
        <v>64</v>
      </c>
      <c r="C156" s="4" t="s">
        <v>65</v>
      </c>
      <c r="D156" s="4"/>
      <c r="E156" s="4"/>
      <c r="F156" s="4"/>
      <c r="G156" s="4"/>
      <c r="H156" s="85"/>
      <c r="I156" s="86"/>
      <c r="J156" s="86"/>
      <c r="K156" s="86"/>
      <c r="L156" s="87"/>
      <c r="M156" s="86"/>
      <c r="N156" s="87"/>
      <c r="O156" s="86"/>
      <c r="P156" s="119">
        <v>252.85</v>
      </c>
    </row>
    <row r="157" spans="1:16" ht="22.5" x14ac:dyDescent="0.25">
      <c r="A157" s="90"/>
      <c r="B157" s="84" t="s">
        <v>139</v>
      </c>
      <c r="C157" s="4" t="s">
        <v>140</v>
      </c>
      <c r="D157" s="4"/>
      <c r="E157" s="4"/>
      <c r="F157" s="4"/>
      <c r="G157" s="4"/>
      <c r="H157" s="85" t="s">
        <v>70</v>
      </c>
      <c r="I157" s="97">
        <v>12.5</v>
      </c>
      <c r="J157" s="91">
        <v>1.1499999999999999</v>
      </c>
      <c r="K157" s="112">
        <v>5.3187499999999996</v>
      </c>
      <c r="L157" s="113"/>
      <c r="M157" s="114"/>
      <c r="N157" s="94">
        <v>47.54</v>
      </c>
      <c r="O157" s="86"/>
      <c r="P157" s="88">
        <v>252.85</v>
      </c>
    </row>
    <row r="158" spans="1:16" x14ac:dyDescent="0.25">
      <c r="A158" s="98"/>
      <c r="B158" s="80"/>
      <c r="C158" s="99" t="s">
        <v>73</v>
      </c>
      <c r="D158" s="99"/>
      <c r="E158" s="99"/>
      <c r="F158" s="99"/>
      <c r="G158" s="99"/>
      <c r="H158" s="68"/>
      <c r="I158" s="69"/>
      <c r="J158" s="69"/>
      <c r="K158" s="69"/>
      <c r="L158" s="72"/>
      <c r="M158" s="69"/>
      <c r="N158" s="100"/>
      <c r="O158" s="69"/>
      <c r="P158" s="101">
        <v>4327.5600000000004</v>
      </c>
    </row>
    <row r="159" spans="1:16" x14ac:dyDescent="0.25">
      <c r="A159" s="95"/>
      <c r="B159" s="84"/>
      <c r="C159" s="4" t="s">
        <v>74</v>
      </c>
      <c r="D159" s="4"/>
      <c r="E159" s="4"/>
      <c r="F159" s="4"/>
      <c r="G159" s="4"/>
      <c r="H159" s="85"/>
      <c r="I159" s="86"/>
      <c r="J159" s="86"/>
      <c r="K159" s="86"/>
      <c r="L159" s="87"/>
      <c r="M159" s="86"/>
      <c r="N159" s="87"/>
      <c r="O159" s="86"/>
      <c r="P159" s="88">
        <v>4074.71</v>
      </c>
    </row>
    <row r="160" spans="1:16" ht="22.5" x14ac:dyDescent="0.25">
      <c r="A160" s="95"/>
      <c r="B160" s="84" t="s">
        <v>87</v>
      </c>
      <c r="C160" s="4" t="s">
        <v>88</v>
      </c>
      <c r="D160" s="4"/>
      <c r="E160" s="4"/>
      <c r="F160" s="4"/>
      <c r="G160" s="4"/>
      <c r="H160" s="85" t="s">
        <v>77</v>
      </c>
      <c r="I160" s="102">
        <v>92</v>
      </c>
      <c r="J160" s="86"/>
      <c r="K160" s="102">
        <v>92</v>
      </c>
      <c r="L160" s="87"/>
      <c r="M160" s="86"/>
      <c r="N160" s="87"/>
      <c r="O160" s="86"/>
      <c r="P160" s="88">
        <v>3748.73</v>
      </c>
    </row>
    <row r="161" spans="1:16" ht="22.5" x14ac:dyDescent="0.25">
      <c r="A161" s="95"/>
      <c r="B161" s="84" t="s">
        <v>89</v>
      </c>
      <c r="C161" s="4" t="s">
        <v>90</v>
      </c>
      <c r="D161" s="4"/>
      <c r="E161" s="4"/>
      <c r="F161" s="4"/>
      <c r="G161" s="4"/>
      <c r="H161" s="85" t="s">
        <v>77</v>
      </c>
      <c r="I161" s="102">
        <v>46</v>
      </c>
      <c r="J161" s="86"/>
      <c r="K161" s="102">
        <v>46</v>
      </c>
      <c r="L161" s="87"/>
      <c r="M161" s="86"/>
      <c r="N161" s="87"/>
      <c r="O161" s="86"/>
      <c r="P161" s="88">
        <v>1874.37</v>
      </c>
    </row>
    <row r="162" spans="1:16" x14ac:dyDescent="0.25">
      <c r="A162" s="103"/>
      <c r="B162" s="104"/>
      <c r="C162" s="99" t="s">
        <v>80</v>
      </c>
      <c r="D162" s="99"/>
      <c r="E162" s="99"/>
      <c r="F162" s="99"/>
      <c r="G162" s="99"/>
      <c r="H162" s="68"/>
      <c r="I162" s="69"/>
      <c r="J162" s="69"/>
      <c r="K162" s="69"/>
      <c r="L162" s="72"/>
      <c r="M162" s="69"/>
      <c r="N162" s="100">
        <v>26893.68</v>
      </c>
      <c r="O162" s="69"/>
      <c r="P162" s="101">
        <v>9950.66</v>
      </c>
    </row>
    <row r="163" spans="1:16" x14ac:dyDescent="0.25">
      <c r="A163" s="105"/>
      <c r="B163" s="106"/>
      <c r="C163" s="106"/>
      <c r="D163" s="106"/>
      <c r="E163" s="106"/>
      <c r="F163" s="106"/>
      <c r="G163" s="106"/>
      <c r="H163" s="107"/>
      <c r="I163" s="108"/>
      <c r="J163" s="108"/>
      <c r="K163" s="108"/>
      <c r="L163" s="109"/>
      <c r="M163" s="108"/>
      <c r="N163" s="109"/>
      <c r="O163" s="108"/>
      <c r="P163" s="110"/>
    </row>
    <row r="164" spans="1:16" ht="22.5" x14ac:dyDescent="0.25">
      <c r="A164" s="65" t="s">
        <v>141</v>
      </c>
      <c r="B164" s="66" t="s">
        <v>142</v>
      </c>
      <c r="C164" s="67" t="s">
        <v>143</v>
      </c>
      <c r="D164" s="67"/>
      <c r="E164" s="67"/>
      <c r="F164" s="67"/>
      <c r="G164" s="67"/>
      <c r="H164" s="68" t="s">
        <v>144</v>
      </c>
      <c r="I164" s="69">
        <v>8.6</v>
      </c>
      <c r="J164" s="70">
        <v>1</v>
      </c>
      <c r="K164" s="71">
        <v>8.6</v>
      </c>
      <c r="L164" s="72"/>
      <c r="M164" s="69"/>
      <c r="N164" s="73"/>
      <c r="O164" s="69"/>
      <c r="P164" s="74"/>
    </row>
    <row r="165" spans="1:16" ht="45" x14ac:dyDescent="0.25">
      <c r="A165" s="79"/>
      <c r="B165" s="80" t="s">
        <v>60</v>
      </c>
      <c r="C165" s="81" t="s">
        <v>61</v>
      </c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2"/>
    </row>
    <row r="166" spans="1:16" ht="45" x14ac:dyDescent="0.25">
      <c r="A166" s="79"/>
      <c r="B166" s="80" t="s">
        <v>62</v>
      </c>
      <c r="C166" s="81" t="s">
        <v>63</v>
      </c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2"/>
    </row>
    <row r="167" spans="1:16" x14ac:dyDescent="0.25">
      <c r="A167" s="83"/>
      <c r="B167" s="84" t="s">
        <v>55</v>
      </c>
      <c r="C167" s="4" t="s">
        <v>136</v>
      </c>
      <c r="D167" s="4"/>
      <c r="E167" s="4"/>
      <c r="F167" s="4"/>
      <c r="G167" s="4"/>
      <c r="H167" s="85" t="s">
        <v>67</v>
      </c>
      <c r="I167" s="86"/>
      <c r="J167" s="86"/>
      <c r="K167" s="89">
        <v>8.4064999999999994</v>
      </c>
      <c r="L167" s="87"/>
      <c r="M167" s="86"/>
      <c r="N167" s="87"/>
      <c r="O167" s="86"/>
      <c r="P167" s="88">
        <v>3170.85</v>
      </c>
    </row>
    <row r="168" spans="1:16" x14ac:dyDescent="0.25">
      <c r="A168" s="90"/>
      <c r="B168" s="84" t="s">
        <v>145</v>
      </c>
      <c r="C168" s="4" t="s">
        <v>146</v>
      </c>
      <c r="D168" s="4"/>
      <c r="E168" s="4"/>
      <c r="F168" s="4"/>
      <c r="G168" s="4"/>
      <c r="H168" s="85" t="s">
        <v>67</v>
      </c>
      <c r="I168" s="91">
        <v>0.85</v>
      </c>
      <c r="J168" s="91">
        <v>1.1499999999999999</v>
      </c>
      <c r="K168" s="89">
        <v>8.4064999999999994</v>
      </c>
      <c r="L168" s="113"/>
      <c r="M168" s="114"/>
      <c r="N168" s="94">
        <v>251.46</v>
      </c>
      <c r="O168" s="97">
        <v>1.5</v>
      </c>
      <c r="P168" s="88">
        <v>3170.85</v>
      </c>
    </row>
    <row r="169" spans="1:16" x14ac:dyDescent="0.25">
      <c r="A169" s="83"/>
      <c r="B169" s="84" t="s">
        <v>64</v>
      </c>
      <c r="C169" s="4" t="s">
        <v>65</v>
      </c>
      <c r="D169" s="4"/>
      <c r="E169" s="4"/>
      <c r="F169" s="4"/>
      <c r="G169" s="4"/>
      <c r="H169" s="85"/>
      <c r="I169" s="86"/>
      <c r="J169" s="86"/>
      <c r="K169" s="86"/>
      <c r="L169" s="87"/>
      <c r="M169" s="86"/>
      <c r="N169" s="87"/>
      <c r="O169" s="86"/>
      <c r="P169" s="119">
        <v>963.92</v>
      </c>
    </row>
    <row r="170" spans="1:16" x14ac:dyDescent="0.25">
      <c r="A170" s="83"/>
      <c r="B170" s="84"/>
      <c r="C170" s="4" t="s">
        <v>66</v>
      </c>
      <c r="D170" s="4"/>
      <c r="E170" s="4"/>
      <c r="F170" s="4"/>
      <c r="G170" s="4"/>
      <c r="H170" s="85" t="s">
        <v>67</v>
      </c>
      <c r="I170" s="86"/>
      <c r="J170" s="86"/>
      <c r="K170" s="89">
        <v>0.69230000000000003</v>
      </c>
      <c r="L170" s="87"/>
      <c r="M170" s="86"/>
      <c r="N170" s="87"/>
      <c r="O170" s="86"/>
      <c r="P170" s="119">
        <v>362.28</v>
      </c>
    </row>
    <row r="171" spans="1:16" ht="22.5" x14ac:dyDescent="0.25">
      <c r="A171" s="90"/>
      <c r="B171" s="84" t="s">
        <v>147</v>
      </c>
      <c r="C171" s="4" t="s">
        <v>148</v>
      </c>
      <c r="D171" s="4"/>
      <c r="E171" s="4"/>
      <c r="F171" s="4"/>
      <c r="G171" s="4"/>
      <c r="H171" s="85" t="s">
        <v>70</v>
      </c>
      <c r="I171" s="91">
        <v>7.0000000000000007E-2</v>
      </c>
      <c r="J171" s="91">
        <v>1.1499999999999999</v>
      </c>
      <c r="K171" s="89">
        <v>0.69230000000000003</v>
      </c>
      <c r="L171" s="113"/>
      <c r="M171" s="114"/>
      <c r="N171" s="94">
        <v>1309.08</v>
      </c>
      <c r="O171" s="86"/>
      <c r="P171" s="88">
        <v>906.28</v>
      </c>
    </row>
    <row r="172" spans="1:16" x14ac:dyDescent="0.25">
      <c r="A172" s="95"/>
      <c r="B172" s="84" t="s">
        <v>130</v>
      </c>
      <c r="C172" s="4" t="s">
        <v>131</v>
      </c>
      <c r="D172" s="4"/>
      <c r="E172" s="4"/>
      <c r="F172" s="4"/>
      <c r="G172" s="4"/>
      <c r="H172" s="85" t="s">
        <v>67</v>
      </c>
      <c r="I172" s="91">
        <v>7.0000000000000007E-2</v>
      </c>
      <c r="J172" s="91">
        <v>1.1499999999999999</v>
      </c>
      <c r="K172" s="89">
        <v>0.69230000000000003</v>
      </c>
      <c r="L172" s="87"/>
      <c r="M172" s="86"/>
      <c r="N172" s="96">
        <v>348.87</v>
      </c>
      <c r="O172" s="97">
        <v>1.5</v>
      </c>
      <c r="P172" s="119">
        <v>362.28</v>
      </c>
    </row>
    <row r="173" spans="1:16" ht="22.5" x14ac:dyDescent="0.25">
      <c r="A173" s="90"/>
      <c r="B173" s="84" t="s">
        <v>149</v>
      </c>
      <c r="C173" s="4" t="s">
        <v>150</v>
      </c>
      <c r="D173" s="4"/>
      <c r="E173" s="4"/>
      <c r="F173" s="4"/>
      <c r="G173" s="4"/>
      <c r="H173" s="85" t="s">
        <v>70</v>
      </c>
      <c r="I173" s="97">
        <v>0.4</v>
      </c>
      <c r="J173" s="91">
        <v>1.1499999999999999</v>
      </c>
      <c r="K173" s="123">
        <v>3.956</v>
      </c>
      <c r="L173" s="113"/>
      <c r="M173" s="114"/>
      <c r="N173" s="94">
        <v>14.57</v>
      </c>
      <c r="O173" s="86"/>
      <c r="P173" s="88">
        <v>57.64</v>
      </c>
    </row>
    <row r="174" spans="1:16" x14ac:dyDescent="0.25">
      <c r="A174" s="83"/>
      <c r="B174" s="84" t="s">
        <v>97</v>
      </c>
      <c r="C174" s="4" t="s">
        <v>151</v>
      </c>
      <c r="D174" s="4"/>
      <c r="E174" s="4"/>
      <c r="F174" s="4"/>
      <c r="G174" s="4"/>
      <c r="H174" s="85"/>
      <c r="I174" s="86"/>
      <c r="J174" s="86"/>
      <c r="K174" s="86"/>
      <c r="L174" s="87"/>
      <c r="M174" s="86"/>
      <c r="N174" s="87"/>
      <c r="O174" s="86"/>
      <c r="P174" s="119">
        <v>22.58</v>
      </c>
    </row>
    <row r="175" spans="1:16" ht="22.5" x14ac:dyDescent="0.25">
      <c r="A175" s="90"/>
      <c r="B175" s="84" t="s">
        <v>152</v>
      </c>
      <c r="C175" s="4" t="s">
        <v>153</v>
      </c>
      <c r="D175" s="4"/>
      <c r="E175" s="4"/>
      <c r="F175" s="4"/>
      <c r="G175" s="4"/>
      <c r="H175" s="85" t="s">
        <v>144</v>
      </c>
      <c r="I175" s="91">
        <v>0.15</v>
      </c>
      <c r="J175" s="86"/>
      <c r="K175" s="91">
        <v>1.29</v>
      </c>
      <c r="L175" s="122">
        <v>35.71</v>
      </c>
      <c r="M175" s="93">
        <v>0.49</v>
      </c>
      <c r="N175" s="94">
        <v>17.5</v>
      </c>
      <c r="O175" s="86"/>
      <c r="P175" s="88">
        <v>22.58</v>
      </c>
    </row>
    <row r="176" spans="1:16" x14ac:dyDescent="0.25">
      <c r="A176" s="124" t="s">
        <v>154</v>
      </c>
      <c r="B176" s="125" t="s">
        <v>155</v>
      </c>
      <c r="C176" s="126" t="s">
        <v>156</v>
      </c>
      <c r="D176" s="126"/>
      <c r="E176" s="126"/>
      <c r="F176" s="126"/>
      <c r="G176" s="126"/>
      <c r="H176" s="127" t="s">
        <v>144</v>
      </c>
      <c r="I176" s="128">
        <v>1.1499999999999999</v>
      </c>
      <c r="J176" s="129"/>
      <c r="K176" s="128">
        <v>9.89</v>
      </c>
      <c r="L176" s="130"/>
      <c r="M176" s="129"/>
      <c r="N176" s="130"/>
      <c r="O176" s="129"/>
      <c r="P176" s="131"/>
    </row>
    <row r="177" spans="1:16" x14ac:dyDescent="0.25">
      <c r="A177" s="98"/>
      <c r="B177" s="80"/>
      <c r="C177" s="99" t="s">
        <v>73</v>
      </c>
      <c r="D177" s="99"/>
      <c r="E177" s="99"/>
      <c r="F177" s="99"/>
      <c r="G177" s="99"/>
      <c r="H177" s="68"/>
      <c r="I177" s="69"/>
      <c r="J177" s="69"/>
      <c r="K177" s="69"/>
      <c r="L177" s="72"/>
      <c r="M177" s="69"/>
      <c r="N177" s="100"/>
      <c r="O177" s="69"/>
      <c r="P177" s="101">
        <v>4519.63</v>
      </c>
    </row>
    <row r="178" spans="1:16" x14ac:dyDescent="0.25">
      <c r="A178" s="95"/>
      <c r="B178" s="84"/>
      <c r="C178" s="4" t="s">
        <v>74</v>
      </c>
      <c r="D178" s="4"/>
      <c r="E178" s="4"/>
      <c r="F178" s="4"/>
      <c r="G178" s="4"/>
      <c r="H178" s="85"/>
      <c r="I178" s="86"/>
      <c r="J178" s="86"/>
      <c r="K178" s="86"/>
      <c r="L178" s="87"/>
      <c r="M178" s="86"/>
      <c r="N178" s="87"/>
      <c r="O178" s="86"/>
      <c r="P178" s="88">
        <v>3533.13</v>
      </c>
    </row>
    <row r="179" spans="1:16" ht="22.5" x14ac:dyDescent="0.25">
      <c r="A179" s="95"/>
      <c r="B179" s="84" t="s">
        <v>157</v>
      </c>
      <c r="C179" s="4" t="s">
        <v>158</v>
      </c>
      <c r="D179" s="4"/>
      <c r="E179" s="4"/>
      <c r="F179" s="4"/>
      <c r="G179" s="4"/>
      <c r="H179" s="85" t="s">
        <v>77</v>
      </c>
      <c r="I179" s="102">
        <v>110</v>
      </c>
      <c r="J179" s="86"/>
      <c r="K179" s="102">
        <v>110</v>
      </c>
      <c r="L179" s="87"/>
      <c r="M179" s="86"/>
      <c r="N179" s="87"/>
      <c r="O179" s="86"/>
      <c r="P179" s="88">
        <v>3886.44</v>
      </c>
    </row>
    <row r="180" spans="1:16" ht="22.5" x14ac:dyDescent="0.25">
      <c r="A180" s="95"/>
      <c r="B180" s="84" t="s">
        <v>159</v>
      </c>
      <c r="C180" s="4" t="s">
        <v>160</v>
      </c>
      <c r="D180" s="4"/>
      <c r="E180" s="4"/>
      <c r="F180" s="4"/>
      <c r="G180" s="4"/>
      <c r="H180" s="85" t="s">
        <v>77</v>
      </c>
      <c r="I180" s="102">
        <v>69</v>
      </c>
      <c r="J180" s="86"/>
      <c r="K180" s="102">
        <v>69</v>
      </c>
      <c r="L180" s="87"/>
      <c r="M180" s="86"/>
      <c r="N180" s="87"/>
      <c r="O180" s="86"/>
      <c r="P180" s="88">
        <v>2437.86</v>
      </c>
    </row>
    <row r="181" spans="1:16" x14ac:dyDescent="0.25">
      <c r="A181" s="103"/>
      <c r="B181" s="104"/>
      <c r="C181" s="99" t="s">
        <v>80</v>
      </c>
      <c r="D181" s="99"/>
      <c r="E181" s="99"/>
      <c r="F181" s="99"/>
      <c r="G181" s="99"/>
      <c r="H181" s="68"/>
      <c r="I181" s="69"/>
      <c r="J181" s="69"/>
      <c r="K181" s="69"/>
      <c r="L181" s="72"/>
      <c r="M181" s="69"/>
      <c r="N181" s="100">
        <v>1260.92</v>
      </c>
      <c r="O181" s="69"/>
      <c r="P181" s="101">
        <v>10843.93</v>
      </c>
    </row>
    <row r="182" spans="1:16" x14ac:dyDescent="0.25">
      <c r="A182" s="105"/>
      <c r="B182" s="106"/>
      <c r="C182" s="106"/>
      <c r="D182" s="106"/>
      <c r="E182" s="106"/>
      <c r="F182" s="106"/>
      <c r="G182" s="106"/>
      <c r="H182" s="107"/>
      <c r="I182" s="108"/>
      <c r="J182" s="108"/>
      <c r="K182" s="108"/>
      <c r="L182" s="109"/>
      <c r="M182" s="108"/>
      <c r="N182" s="109"/>
      <c r="O182" s="108"/>
      <c r="P182" s="110"/>
    </row>
    <row r="183" spans="1:16" ht="33.75" x14ac:dyDescent="0.25">
      <c r="A183" s="65" t="s">
        <v>161</v>
      </c>
      <c r="B183" s="66" t="s">
        <v>162</v>
      </c>
      <c r="C183" s="67" t="s">
        <v>163</v>
      </c>
      <c r="D183" s="67"/>
      <c r="E183" s="67"/>
      <c r="F183" s="67"/>
      <c r="G183" s="67"/>
      <c r="H183" s="68" t="s">
        <v>144</v>
      </c>
      <c r="I183" s="69">
        <v>9.89</v>
      </c>
      <c r="J183" s="70">
        <v>1</v>
      </c>
      <c r="K183" s="120">
        <v>9.89</v>
      </c>
      <c r="L183" s="72"/>
      <c r="M183" s="69"/>
      <c r="N183" s="132">
        <v>1476.46</v>
      </c>
      <c r="O183" s="69"/>
      <c r="P183" s="101">
        <v>14602.19</v>
      </c>
    </row>
    <row r="184" spans="1:16" x14ac:dyDescent="0.25">
      <c r="A184" s="103"/>
      <c r="B184" s="104"/>
      <c r="C184" s="77" t="s">
        <v>164</v>
      </c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8"/>
    </row>
    <row r="185" spans="1:16" ht="33.75" x14ac:dyDescent="0.25">
      <c r="A185" s="95" t="s">
        <v>161</v>
      </c>
      <c r="B185" s="84" t="s">
        <v>162</v>
      </c>
      <c r="C185" s="4" t="s">
        <v>165</v>
      </c>
      <c r="D185" s="4"/>
      <c r="E185" s="4"/>
      <c r="F185" s="4"/>
      <c r="G185" s="4"/>
      <c r="H185" s="85" t="s">
        <v>144</v>
      </c>
      <c r="I185" s="91">
        <v>9.89</v>
      </c>
      <c r="J185" s="86"/>
      <c r="K185" s="91">
        <v>9.89</v>
      </c>
      <c r="L185" s="94">
        <v>1892.9</v>
      </c>
      <c r="M185" s="91">
        <v>0.78</v>
      </c>
      <c r="N185" s="94">
        <v>1476.46</v>
      </c>
      <c r="O185" s="86"/>
      <c r="P185" s="88">
        <v>14602.19</v>
      </c>
    </row>
    <row r="186" spans="1:16" ht="56.25" x14ac:dyDescent="0.25">
      <c r="A186" s="95" t="s">
        <v>166</v>
      </c>
      <c r="B186" s="84" t="s">
        <v>167</v>
      </c>
      <c r="C186" s="4" t="s">
        <v>168</v>
      </c>
      <c r="D186" s="4"/>
      <c r="E186" s="4"/>
      <c r="F186" s="4"/>
      <c r="G186" s="4"/>
      <c r="H186" s="85" t="s">
        <v>100</v>
      </c>
      <c r="I186" s="86"/>
      <c r="J186" s="86"/>
      <c r="K186" s="123">
        <v>15.824</v>
      </c>
      <c r="L186" s="87"/>
      <c r="M186" s="86"/>
      <c r="N186" s="96">
        <v>-250.09</v>
      </c>
      <c r="O186" s="86"/>
      <c r="P186" s="88">
        <v>-3957.42</v>
      </c>
    </row>
    <row r="187" spans="1:16" ht="56.25" x14ac:dyDescent="0.25">
      <c r="A187" s="95" t="s">
        <v>169</v>
      </c>
      <c r="B187" s="84" t="s">
        <v>170</v>
      </c>
      <c r="C187" s="4" t="s">
        <v>171</v>
      </c>
      <c r="D187" s="4"/>
      <c r="E187" s="4"/>
      <c r="F187" s="4"/>
      <c r="G187" s="4"/>
      <c r="H187" s="85" t="s">
        <v>100</v>
      </c>
      <c r="I187" s="86"/>
      <c r="J187" s="86"/>
      <c r="K187" s="123">
        <v>15.824</v>
      </c>
      <c r="L187" s="87"/>
      <c r="M187" s="86"/>
      <c r="N187" s="96">
        <v>641.48</v>
      </c>
      <c r="O187" s="86"/>
      <c r="P187" s="88">
        <v>10150.780000000001</v>
      </c>
    </row>
    <row r="188" spans="1:16" x14ac:dyDescent="0.25">
      <c r="A188" s="103"/>
      <c r="B188" s="104"/>
      <c r="C188" s="99" t="s">
        <v>80</v>
      </c>
      <c r="D188" s="99"/>
      <c r="E188" s="99"/>
      <c r="F188" s="99"/>
      <c r="G188" s="99"/>
      <c r="H188" s="68"/>
      <c r="I188" s="69"/>
      <c r="J188" s="69"/>
      <c r="K188" s="69"/>
      <c r="L188" s="72"/>
      <c r="M188" s="69"/>
      <c r="N188" s="72"/>
      <c r="O188" s="69"/>
      <c r="P188" s="101">
        <v>20795.55</v>
      </c>
    </row>
    <row r="189" spans="1:16" x14ac:dyDescent="0.25">
      <c r="A189" s="105"/>
      <c r="B189" s="106"/>
      <c r="C189" s="106"/>
      <c r="D189" s="106"/>
      <c r="E189" s="106"/>
      <c r="F189" s="106"/>
      <c r="G189" s="106"/>
      <c r="H189" s="107"/>
      <c r="I189" s="108"/>
      <c r="J189" s="108"/>
      <c r="K189" s="108"/>
      <c r="L189" s="109"/>
      <c r="M189" s="108"/>
      <c r="N189" s="109"/>
      <c r="O189" s="108"/>
      <c r="P189" s="110"/>
    </row>
    <row r="190" spans="1:16" ht="22.5" x14ac:dyDescent="0.25">
      <c r="A190" s="65" t="s">
        <v>172</v>
      </c>
      <c r="B190" s="66" t="s">
        <v>173</v>
      </c>
      <c r="C190" s="67" t="s">
        <v>174</v>
      </c>
      <c r="D190" s="67"/>
      <c r="E190" s="67"/>
      <c r="F190" s="67"/>
      <c r="G190" s="67"/>
      <c r="H190" s="68" t="s">
        <v>58</v>
      </c>
      <c r="I190" s="69">
        <v>6.7199999999999996E-2</v>
      </c>
      <c r="J190" s="70">
        <v>1</v>
      </c>
      <c r="K190" s="111">
        <v>6.7199999999999996E-2</v>
      </c>
      <c r="L190" s="72"/>
      <c r="M190" s="69"/>
      <c r="N190" s="73"/>
      <c r="O190" s="69"/>
      <c r="P190" s="74"/>
    </row>
    <row r="191" spans="1:16" x14ac:dyDescent="0.25">
      <c r="A191" s="75"/>
      <c r="B191" s="76"/>
      <c r="C191" s="77" t="s">
        <v>175</v>
      </c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8"/>
    </row>
    <row r="192" spans="1:16" ht="45" x14ac:dyDescent="0.25">
      <c r="A192" s="79"/>
      <c r="B192" s="80" t="s">
        <v>60</v>
      </c>
      <c r="C192" s="81" t="s">
        <v>61</v>
      </c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2"/>
    </row>
    <row r="193" spans="1:16" ht="45" x14ac:dyDescent="0.25">
      <c r="A193" s="79"/>
      <c r="B193" s="80" t="s">
        <v>62</v>
      </c>
      <c r="C193" s="81" t="s">
        <v>63</v>
      </c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2"/>
    </row>
    <row r="194" spans="1:16" x14ac:dyDescent="0.25">
      <c r="A194" s="83"/>
      <c r="B194" s="84" t="s">
        <v>55</v>
      </c>
      <c r="C194" s="4" t="s">
        <v>136</v>
      </c>
      <c r="D194" s="4"/>
      <c r="E194" s="4"/>
      <c r="F194" s="4"/>
      <c r="G194" s="4"/>
      <c r="H194" s="85" t="s">
        <v>67</v>
      </c>
      <c r="I194" s="86"/>
      <c r="J194" s="86"/>
      <c r="K194" s="112">
        <v>9.8918400000000002</v>
      </c>
      <c r="L194" s="87"/>
      <c r="M194" s="86"/>
      <c r="N194" s="87"/>
      <c r="O194" s="86"/>
      <c r="P194" s="88">
        <v>4403.3999999999996</v>
      </c>
    </row>
    <row r="195" spans="1:16" x14ac:dyDescent="0.25">
      <c r="A195" s="90"/>
      <c r="B195" s="84" t="s">
        <v>176</v>
      </c>
      <c r="C195" s="4" t="s">
        <v>177</v>
      </c>
      <c r="D195" s="4"/>
      <c r="E195" s="4"/>
      <c r="F195" s="4"/>
      <c r="G195" s="4"/>
      <c r="H195" s="85" t="s">
        <v>67</v>
      </c>
      <c r="I195" s="102">
        <v>128</v>
      </c>
      <c r="J195" s="91">
        <v>1.1499999999999999</v>
      </c>
      <c r="K195" s="112">
        <v>9.8918400000000002</v>
      </c>
      <c r="L195" s="113"/>
      <c r="M195" s="114"/>
      <c r="N195" s="94">
        <v>296.77</v>
      </c>
      <c r="O195" s="97">
        <v>1.5</v>
      </c>
      <c r="P195" s="88">
        <v>4403.3999999999996</v>
      </c>
    </row>
    <row r="196" spans="1:16" x14ac:dyDescent="0.25">
      <c r="A196" s="83"/>
      <c r="B196" s="84" t="s">
        <v>64</v>
      </c>
      <c r="C196" s="4" t="s">
        <v>65</v>
      </c>
      <c r="D196" s="4"/>
      <c r="E196" s="4"/>
      <c r="F196" s="4"/>
      <c r="G196" s="4"/>
      <c r="H196" s="85"/>
      <c r="I196" s="86"/>
      <c r="J196" s="86"/>
      <c r="K196" s="86"/>
      <c r="L196" s="87"/>
      <c r="M196" s="86"/>
      <c r="N196" s="87"/>
      <c r="O196" s="86"/>
      <c r="P196" s="88">
        <v>7770.86</v>
      </c>
    </row>
    <row r="197" spans="1:16" x14ac:dyDescent="0.25">
      <c r="A197" s="83"/>
      <c r="B197" s="84"/>
      <c r="C197" s="4" t="s">
        <v>66</v>
      </c>
      <c r="D197" s="4"/>
      <c r="E197" s="4"/>
      <c r="F197" s="4"/>
      <c r="G197" s="4"/>
      <c r="H197" s="85" t="s">
        <v>67</v>
      </c>
      <c r="I197" s="86"/>
      <c r="J197" s="86"/>
      <c r="K197" s="121">
        <v>4.3833216000000004</v>
      </c>
      <c r="L197" s="87"/>
      <c r="M197" s="86"/>
      <c r="N197" s="87"/>
      <c r="O197" s="86"/>
      <c r="P197" s="88">
        <v>2367.9699999999998</v>
      </c>
    </row>
    <row r="198" spans="1:16" ht="22.5" x14ac:dyDescent="0.25">
      <c r="A198" s="90"/>
      <c r="B198" s="84" t="s">
        <v>178</v>
      </c>
      <c r="C198" s="4" t="s">
        <v>179</v>
      </c>
      <c r="D198" s="4"/>
      <c r="E198" s="4"/>
      <c r="F198" s="4"/>
      <c r="G198" s="4"/>
      <c r="H198" s="85" t="s">
        <v>70</v>
      </c>
      <c r="I198" s="97">
        <v>21.7</v>
      </c>
      <c r="J198" s="91">
        <v>1.1499999999999999</v>
      </c>
      <c r="K198" s="116">
        <v>1.676976</v>
      </c>
      <c r="L198" s="113"/>
      <c r="M198" s="114"/>
      <c r="N198" s="94">
        <v>1560.09</v>
      </c>
      <c r="O198" s="86"/>
      <c r="P198" s="88">
        <v>2616.23</v>
      </c>
    </row>
    <row r="199" spans="1:16" x14ac:dyDescent="0.25">
      <c r="A199" s="95"/>
      <c r="B199" s="84" t="s">
        <v>71</v>
      </c>
      <c r="C199" s="4" t="s">
        <v>72</v>
      </c>
      <c r="D199" s="4"/>
      <c r="E199" s="4"/>
      <c r="F199" s="4"/>
      <c r="G199" s="4"/>
      <c r="H199" s="85" t="s">
        <v>67</v>
      </c>
      <c r="I199" s="97">
        <v>21.7</v>
      </c>
      <c r="J199" s="91">
        <v>1.1499999999999999</v>
      </c>
      <c r="K199" s="116">
        <v>1.676976</v>
      </c>
      <c r="L199" s="87"/>
      <c r="M199" s="86"/>
      <c r="N199" s="96">
        <v>407.77</v>
      </c>
      <c r="O199" s="97">
        <v>1.5</v>
      </c>
      <c r="P199" s="88">
        <v>1025.73</v>
      </c>
    </row>
    <row r="200" spans="1:16" ht="22.5" x14ac:dyDescent="0.25">
      <c r="A200" s="90"/>
      <c r="B200" s="84" t="s">
        <v>180</v>
      </c>
      <c r="C200" s="4" t="s">
        <v>181</v>
      </c>
      <c r="D200" s="4"/>
      <c r="E200" s="4"/>
      <c r="F200" s="4"/>
      <c r="G200" s="4"/>
      <c r="H200" s="85" t="s">
        <v>70</v>
      </c>
      <c r="I200" s="91">
        <v>1.57</v>
      </c>
      <c r="J200" s="91">
        <v>1.1499999999999999</v>
      </c>
      <c r="K200" s="121">
        <v>0.1213296</v>
      </c>
      <c r="L200" s="122">
        <v>95.25</v>
      </c>
      <c r="M200" s="93">
        <v>1.33</v>
      </c>
      <c r="N200" s="94">
        <v>126.68</v>
      </c>
      <c r="O200" s="86"/>
      <c r="P200" s="88">
        <v>15.37</v>
      </c>
    </row>
    <row r="201" spans="1:16" ht="22.5" x14ac:dyDescent="0.25">
      <c r="A201" s="90"/>
      <c r="B201" s="84" t="s">
        <v>182</v>
      </c>
      <c r="C201" s="4" t="s">
        <v>183</v>
      </c>
      <c r="D201" s="4"/>
      <c r="E201" s="4"/>
      <c r="F201" s="4"/>
      <c r="G201" s="4"/>
      <c r="H201" s="85" t="s">
        <v>70</v>
      </c>
      <c r="I201" s="91">
        <v>20.93</v>
      </c>
      <c r="J201" s="91">
        <v>1.1499999999999999</v>
      </c>
      <c r="K201" s="121">
        <v>1.6174704</v>
      </c>
      <c r="L201" s="92">
        <v>2007.7</v>
      </c>
      <c r="M201" s="93">
        <v>1.33</v>
      </c>
      <c r="N201" s="94">
        <v>2670.24</v>
      </c>
      <c r="O201" s="86"/>
      <c r="P201" s="88">
        <v>4319.03</v>
      </c>
    </row>
    <row r="202" spans="1:16" x14ac:dyDescent="0.25">
      <c r="A202" s="95"/>
      <c r="B202" s="84" t="s">
        <v>130</v>
      </c>
      <c r="C202" s="4" t="s">
        <v>131</v>
      </c>
      <c r="D202" s="4"/>
      <c r="E202" s="4"/>
      <c r="F202" s="4"/>
      <c r="G202" s="4"/>
      <c r="H202" s="85" t="s">
        <v>67</v>
      </c>
      <c r="I202" s="91">
        <v>20.93</v>
      </c>
      <c r="J202" s="91">
        <v>1.1499999999999999</v>
      </c>
      <c r="K202" s="121">
        <v>1.6174704</v>
      </c>
      <c r="L202" s="87"/>
      <c r="M202" s="86"/>
      <c r="N202" s="96">
        <v>348.87</v>
      </c>
      <c r="O202" s="97">
        <v>1.5</v>
      </c>
      <c r="P202" s="119">
        <v>846.43</v>
      </c>
    </row>
    <row r="203" spans="1:16" ht="22.5" x14ac:dyDescent="0.25">
      <c r="A203" s="90"/>
      <c r="B203" s="84" t="s">
        <v>184</v>
      </c>
      <c r="C203" s="4" t="s">
        <v>185</v>
      </c>
      <c r="D203" s="4"/>
      <c r="E203" s="4"/>
      <c r="F203" s="4"/>
      <c r="G203" s="4"/>
      <c r="H203" s="85" t="s">
        <v>70</v>
      </c>
      <c r="I203" s="91">
        <v>14.09</v>
      </c>
      <c r="J203" s="91">
        <v>1.1499999999999999</v>
      </c>
      <c r="K203" s="121">
        <v>1.0888751999999999</v>
      </c>
      <c r="L203" s="122">
        <v>477.92</v>
      </c>
      <c r="M203" s="93">
        <v>1.27</v>
      </c>
      <c r="N203" s="94">
        <v>606.96</v>
      </c>
      <c r="O203" s="86"/>
      <c r="P203" s="88">
        <v>660.9</v>
      </c>
    </row>
    <row r="204" spans="1:16" x14ac:dyDescent="0.25">
      <c r="A204" s="95"/>
      <c r="B204" s="84" t="s">
        <v>186</v>
      </c>
      <c r="C204" s="4" t="s">
        <v>187</v>
      </c>
      <c r="D204" s="4"/>
      <c r="E204" s="4"/>
      <c r="F204" s="4"/>
      <c r="G204" s="4"/>
      <c r="H204" s="85" t="s">
        <v>67</v>
      </c>
      <c r="I204" s="91">
        <v>14.09</v>
      </c>
      <c r="J204" s="91">
        <v>1.1499999999999999</v>
      </c>
      <c r="K204" s="121">
        <v>1.0888751999999999</v>
      </c>
      <c r="L204" s="87"/>
      <c r="M204" s="86"/>
      <c r="N204" s="96">
        <v>303.56</v>
      </c>
      <c r="O204" s="97">
        <v>1.5</v>
      </c>
      <c r="P204" s="119">
        <v>495.81</v>
      </c>
    </row>
    <row r="205" spans="1:16" ht="22.5" x14ac:dyDescent="0.25">
      <c r="A205" s="90"/>
      <c r="B205" s="84" t="s">
        <v>188</v>
      </c>
      <c r="C205" s="4" t="s">
        <v>189</v>
      </c>
      <c r="D205" s="4"/>
      <c r="E205" s="4"/>
      <c r="F205" s="4"/>
      <c r="G205" s="4"/>
      <c r="H205" s="85" t="s">
        <v>70</v>
      </c>
      <c r="I205" s="91">
        <v>19.29</v>
      </c>
      <c r="J205" s="91">
        <v>1.1499999999999999</v>
      </c>
      <c r="K205" s="121">
        <v>1.4907311999999999</v>
      </c>
      <c r="L205" s="113"/>
      <c r="M205" s="114"/>
      <c r="N205" s="94">
        <v>106.88</v>
      </c>
      <c r="O205" s="86"/>
      <c r="P205" s="88">
        <v>159.33000000000001</v>
      </c>
    </row>
    <row r="206" spans="1:16" x14ac:dyDescent="0.25">
      <c r="A206" s="83"/>
      <c r="B206" s="84" t="s">
        <v>97</v>
      </c>
      <c r="C206" s="4" t="s">
        <v>151</v>
      </c>
      <c r="D206" s="4"/>
      <c r="E206" s="4"/>
      <c r="F206" s="4"/>
      <c r="G206" s="4"/>
      <c r="H206" s="85"/>
      <c r="I206" s="86"/>
      <c r="J206" s="86"/>
      <c r="K206" s="86"/>
      <c r="L206" s="87"/>
      <c r="M206" s="86"/>
      <c r="N206" s="87"/>
      <c r="O206" s="86"/>
      <c r="P206" s="119">
        <v>430.78</v>
      </c>
    </row>
    <row r="207" spans="1:16" ht="22.5" x14ac:dyDescent="0.25">
      <c r="A207" s="90"/>
      <c r="B207" s="84" t="s">
        <v>190</v>
      </c>
      <c r="C207" s="4" t="s">
        <v>191</v>
      </c>
      <c r="D207" s="4"/>
      <c r="E207" s="4"/>
      <c r="F207" s="4"/>
      <c r="G207" s="4"/>
      <c r="H207" s="85" t="s">
        <v>192</v>
      </c>
      <c r="I207" s="102">
        <v>24</v>
      </c>
      <c r="J207" s="86"/>
      <c r="K207" s="89">
        <v>1.6128</v>
      </c>
      <c r="L207" s="122">
        <v>155.63</v>
      </c>
      <c r="M207" s="93">
        <v>1.05</v>
      </c>
      <c r="N207" s="94">
        <v>163.41</v>
      </c>
      <c r="O207" s="86"/>
      <c r="P207" s="88">
        <v>263.55</v>
      </c>
    </row>
    <row r="208" spans="1:16" ht="22.5" x14ac:dyDescent="0.25">
      <c r="A208" s="90"/>
      <c r="B208" s="84" t="s">
        <v>193</v>
      </c>
      <c r="C208" s="4" t="s">
        <v>194</v>
      </c>
      <c r="D208" s="4"/>
      <c r="E208" s="4"/>
      <c r="F208" s="4"/>
      <c r="G208" s="4"/>
      <c r="H208" s="85" t="s">
        <v>144</v>
      </c>
      <c r="I208" s="91">
        <v>0.42</v>
      </c>
      <c r="J208" s="86"/>
      <c r="K208" s="116">
        <v>2.8223999999999999E-2</v>
      </c>
      <c r="L208" s="92">
        <v>5152.37</v>
      </c>
      <c r="M208" s="93">
        <v>1.1499999999999999</v>
      </c>
      <c r="N208" s="94">
        <v>5925.23</v>
      </c>
      <c r="O208" s="86"/>
      <c r="P208" s="88">
        <v>167.23</v>
      </c>
    </row>
    <row r="209" spans="1:16" x14ac:dyDescent="0.25">
      <c r="A209" s="124" t="s">
        <v>154</v>
      </c>
      <c r="B209" s="125" t="s">
        <v>195</v>
      </c>
      <c r="C209" s="126" t="s">
        <v>196</v>
      </c>
      <c r="D209" s="126"/>
      <c r="E209" s="126"/>
      <c r="F209" s="126"/>
      <c r="G209" s="126"/>
      <c r="H209" s="127" t="s">
        <v>100</v>
      </c>
      <c r="I209" s="128">
        <v>0.45</v>
      </c>
      <c r="J209" s="129"/>
      <c r="K209" s="133">
        <v>3.024E-2</v>
      </c>
      <c r="L209" s="130"/>
      <c r="M209" s="129"/>
      <c r="N209" s="130"/>
      <c r="O209" s="129"/>
      <c r="P209" s="131"/>
    </row>
    <row r="210" spans="1:16" x14ac:dyDescent="0.25">
      <c r="A210" s="124" t="s">
        <v>154</v>
      </c>
      <c r="B210" s="125" t="s">
        <v>197</v>
      </c>
      <c r="C210" s="126" t="s">
        <v>198</v>
      </c>
      <c r="D210" s="126"/>
      <c r="E210" s="126"/>
      <c r="F210" s="126"/>
      <c r="G210" s="126"/>
      <c r="H210" s="127" t="s">
        <v>144</v>
      </c>
      <c r="I210" s="128">
        <v>0.72</v>
      </c>
      <c r="J210" s="129"/>
      <c r="K210" s="134">
        <v>4.8384000000000003E-2</v>
      </c>
      <c r="L210" s="130"/>
      <c r="M210" s="129"/>
      <c r="N210" s="130"/>
      <c r="O210" s="129"/>
      <c r="P210" s="131"/>
    </row>
    <row r="211" spans="1:16" x14ac:dyDescent="0.25">
      <c r="A211" s="124" t="s">
        <v>154</v>
      </c>
      <c r="B211" s="125" t="s">
        <v>199</v>
      </c>
      <c r="C211" s="126" t="s">
        <v>200</v>
      </c>
      <c r="D211" s="126"/>
      <c r="E211" s="126"/>
      <c r="F211" s="126"/>
      <c r="G211" s="126"/>
      <c r="H211" s="127" t="s">
        <v>144</v>
      </c>
      <c r="I211" s="135">
        <v>100</v>
      </c>
      <c r="J211" s="129"/>
      <c r="K211" s="128">
        <v>6.72</v>
      </c>
      <c r="L211" s="130"/>
      <c r="M211" s="129"/>
      <c r="N211" s="130"/>
      <c r="O211" s="129"/>
      <c r="P211" s="131"/>
    </row>
    <row r="212" spans="1:16" x14ac:dyDescent="0.25">
      <c r="A212" s="124" t="s">
        <v>154</v>
      </c>
      <c r="B212" s="125" t="s">
        <v>201</v>
      </c>
      <c r="C212" s="126" t="s">
        <v>202</v>
      </c>
      <c r="D212" s="126"/>
      <c r="E212" s="126"/>
      <c r="F212" s="126"/>
      <c r="G212" s="126"/>
      <c r="H212" s="127" t="s">
        <v>100</v>
      </c>
      <c r="I212" s="128">
        <v>0.08</v>
      </c>
      <c r="J212" s="129"/>
      <c r="K212" s="134">
        <v>5.3759999999999997E-3</v>
      </c>
      <c r="L212" s="130"/>
      <c r="M212" s="129"/>
      <c r="N212" s="130"/>
      <c r="O212" s="129"/>
      <c r="P212" s="131"/>
    </row>
    <row r="213" spans="1:16" x14ac:dyDescent="0.25">
      <c r="A213" s="98"/>
      <c r="B213" s="80"/>
      <c r="C213" s="99" t="s">
        <v>73</v>
      </c>
      <c r="D213" s="99"/>
      <c r="E213" s="99"/>
      <c r="F213" s="99"/>
      <c r="G213" s="99"/>
      <c r="H213" s="68"/>
      <c r="I213" s="69"/>
      <c r="J213" s="69"/>
      <c r="K213" s="69"/>
      <c r="L213" s="72"/>
      <c r="M213" s="69"/>
      <c r="N213" s="100"/>
      <c r="O213" s="69"/>
      <c r="P213" s="101">
        <v>14973.01</v>
      </c>
    </row>
    <row r="214" spans="1:16" x14ac:dyDescent="0.25">
      <c r="A214" s="95"/>
      <c r="B214" s="84"/>
      <c r="C214" s="4" t="s">
        <v>74</v>
      </c>
      <c r="D214" s="4"/>
      <c r="E214" s="4"/>
      <c r="F214" s="4"/>
      <c r="G214" s="4"/>
      <c r="H214" s="85"/>
      <c r="I214" s="86"/>
      <c r="J214" s="86"/>
      <c r="K214" s="86"/>
      <c r="L214" s="87"/>
      <c r="M214" s="86"/>
      <c r="N214" s="87"/>
      <c r="O214" s="86"/>
      <c r="P214" s="88">
        <v>6771.37</v>
      </c>
    </row>
    <row r="215" spans="1:16" ht="22.5" x14ac:dyDescent="0.25">
      <c r="A215" s="95"/>
      <c r="B215" s="84" t="s">
        <v>203</v>
      </c>
      <c r="C215" s="4" t="s">
        <v>204</v>
      </c>
      <c r="D215" s="4"/>
      <c r="E215" s="4"/>
      <c r="F215" s="4"/>
      <c r="G215" s="4"/>
      <c r="H215" s="85" t="s">
        <v>77</v>
      </c>
      <c r="I215" s="102">
        <v>147</v>
      </c>
      <c r="J215" s="86"/>
      <c r="K215" s="102">
        <v>147</v>
      </c>
      <c r="L215" s="87"/>
      <c r="M215" s="86"/>
      <c r="N215" s="87"/>
      <c r="O215" s="86"/>
      <c r="P215" s="88">
        <v>9953.91</v>
      </c>
    </row>
    <row r="216" spans="1:16" ht="22.5" x14ac:dyDescent="0.25">
      <c r="A216" s="95"/>
      <c r="B216" s="84" t="s">
        <v>205</v>
      </c>
      <c r="C216" s="4" t="s">
        <v>206</v>
      </c>
      <c r="D216" s="4"/>
      <c r="E216" s="4"/>
      <c r="F216" s="4"/>
      <c r="G216" s="4"/>
      <c r="H216" s="85" t="s">
        <v>77</v>
      </c>
      <c r="I216" s="102">
        <v>134</v>
      </c>
      <c r="J216" s="86"/>
      <c r="K216" s="102">
        <v>134</v>
      </c>
      <c r="L216" s="87"/>
      <c r="M216" s="86"/>
      <c r="N216" s="87"/>
      <c r="O216" s="86"/>
      <c r="P216" s="88">
        <v>9073.64</v>
      </c>
    </row>
    <row r="217" spans="1:16" x14ac:dyDescent="0.25">
      <c r="A217" s="103"/>
      <c r="B217" s="104"/>
      <c r="C217" s="99" t="s">
        <v>80</v>
      </c>
      <c r="D217" s="99"/>
      <c r="E217" s="99"/>
      <c r="F217" s="99"/>
      <c r="G217" s="99"/>
      <c r="H217" s="68"/>
      <c r="I217" s="69"/>
      <c r="J217" s="69"/>
      <c r="K217" s="69"/>
      <c r="L217" s="72"/>
      <c r="M217" s="69"/>
      <c r="N217" s="100">
        <v>505960.71</v>
      </c>
      <c r="O217" s="69"/>
      <c r="P217" s="101">
        <v>34000.559999999998</v>
      </c>
    </row>
    <row r="218" spans="1:16" x14ac:dyDescent="0.25">
      <c r="A218" s="105"/>
      <c r="B218" s="106"/>
      <c r="C218" s="106"/>
      <c r="D218" s="106"/>
      <c r="E218" s="106"/>
      <c r="F218" s="106"/>
      <c r="G218" s="106"/>
      <c r="H218" s="107"/>
      <c r="I218" s="108"/>
      <c r="J218" s="108"/>
      <c r="K218" s="108"/>
      <c r="L218" s="109"/>
      <c r="M218" s="108"/>
      <c r="N218" s="109"/>
      <c r="O218" s="108"/>
      <c r="P218" s="110"/>
    </row>
    <row r="219" spans="1:16" ht="33.75" x14ac:dyDescent="0.25">
      <c r="A219" s="65" t="s">
        <v>207</v>
      </c>
      <c r="B219" s="66" t="s">
        <v>208</v>
      </c>
      <c r="C219" s="67" t="s">
        <v>209</v>
      </c>
      <c r="D219" s="67"/>
      <c r="E219" s="67"/>
      <c r="F219" s="67"/>
      <c r="G219" s="67"/>
      <c r="H219" s="68" t="s">
        <v>144</v>
      </c>
      <c r="I219" s="69">
        <v>6.72</v>
      </c>
      <c r="J219" s="70">
        <v>1</v>
      </c>
      <c r="K219" s="120">
        <v>6.72</v>
      </c>
      <c r="L219" s="72"/>
      <c r="M219" s="69"/>
      <c r="N219" s="132">
        <v>23491.52</v>
      </c>
      <c r="O219" s="69"/>
      <c r="P219" s="101">
        <v>157863.01</v>
      </c>
    </row>
    <row r="220" spans="1:16" x14ac:dyDescent="0.25">
      <c r="A220" s="103"/>
      <c r="B220" s="104"/>
      <c r="C220" s="77" t="s">
        <v>164</v>
      </c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8"/>
    </row>
    <row r="221" spans="1:16" ht="33.75" x14ac:dyDescent="0.25">
      <c r="A221" s="95" t="s">
        <v>207</v>
      </c>
      <c r="B221" s="84" t="s">
        <v>208</v>
      </c>
      <c r="C221" s="4" t="s">
        <v>210</v>
      </c>
      <c r="D221" s="4"/>
      <c r="E221" s="4"/>
      <c r="F221" s="4"/>
      <c r="G221" s="4"/>
      <c r="H221" s="85" t="s">
        <v>144</v>
      </c>
      <c r="I221" s="91">
        <v>6.72</v>
      </c>
      <c r="J221" s="86"/>
      <c r="K221" s="91">
        <v>6.72</v>
      </c>
      <c r="L221" s="94">
        <v>20251.310000000001</v>
      </c>
      <c r="M221" s="91">
        <v>1.1599999999999999</v>
      </c>
      <c r="N221" s="94">
        <v>23491.52</v>
      </c>
      <c r="O221" s="86"/>
      <c r="P221" s="88">
        <v>157863.01</v>
      </c>
    </row>
    <row r="222" spans="1:16" ht="56.25" x14ac:dyDescent="0.25">
      <c r="A222" s="95" t="s">
        <v>211</v>
      </c>
      <c r="B222" s="84" t="s">
        <v>212</v>
      </c>
      <c r="C222" s="4" t="s">
        <v>213</v>
      </c>
      <c r="D222" s="4"/>
      <c r="E222" s="4"/>
      <c r="F222" s="4"/>
      <c r="G222" s="4"/>
      <c r="H222" s="85" t="s">
        <v>100</v>
      </c>
      <c r="I222" s="86"/>
      <c r="J222" s="86"/>
      <c r="K222" s="97">
        <v>16.8</v>
      </c>
      <c r="L222" s="87"/>
      <c r="M222" s="86"/>
      <c r="N222" s="96">
        <v>-384.37</v>
      </c>
      <c r="O222" s="86"/>
      <c r="P222" s="88">
        <v>-6457.42</v>
      </c>
    </row>
    <row r="223" spans="1:16" ht="56.25" x14ac:dyDescent="0.25">
      <c r="A223" s="95" t="s">
        <v>214</v>
      </c>
      <c r="B223" s="84" t="s">
        <v>215</v>
      </c>
      <c r="C223" s="4" t="s">
        <v>216</v>
      </c>
      <c r="D223" s="4"/>
      <c r="E223" s="4"/>
      <c r="F223" s="4"/>
      <c r="G223" s="4"/>
      <c r="H223" s="85" t="s">
        <v>100</v>
      </c>
      <c r="I223" s="86"/>
      <c r="J223" s="86"/>
      <c r="K223" s="97">
        <v>16.8</v>
      </c>
      <c r="L223" s="87"/>
      <c r="M223" s="86"/>
      <c r="N223" s="96">
        <v>744.2</v>
      </c>
      <c r="O223" s="86"/>
      <c r="P223" s="88">
        <v>12502.56</v>
      </c>
    </row>
    <row r="224" spans="1:16" x14ac:dyDescent="0.25">
      <c r="A224" s="103"/>
      <c r="B224" s="104"/>
      <c r="C224" s="99" t="s">
        <v>80</v>
      </c>
      <c r="D224" s="99"/>
      <c r="E224" s="99"/>
      <c r="F224" s="99"/>
      <c r="G224" s="99"/>
      <c r="H224" s="68"/>
      <c r="I224" s="69"/>
      <c r="J224" s="69"/>
      <c r="K224" s="69"/>
      <c r="L224" s="72"/>
      <c r="M224" s="69"/>
      <c r="N224" s="72"/>
      <c r="O224" s="69"/>
      <c r="P224" s="101">
        <v>163908.15</v>
      </c>
    </row>
    <row r="225" spans="1:16" x14ac:dyDescent="0.25">
      <c r="A225" s="105"/>
      <c r="B225" s="106"/>
      <c r="C225" s="106"/>
      <c r="D225" s="106"/>
      <c r="E225" s="106"/>
      <c r="F225" s="106"/>
      <c r="G225" s="106"/>
      <c r="H225" s="107"/>
      <c r="I225" s="108"/>
      <c r="J225" s="108"/>
      <c r="K225" s="108"/>
      <c r="L225" s="109"/>
      <c r="M225" s="108"/>
      <c r="N225" s="109"/>
      <c r="O225" s="108"/>
      <c r="P225" s="110"/>
    </row>
    <row r="226" spans="1:16" ht="22.5" x14ac:dyDescent="0.25">
      <c r="A226" s="65" t="s">
        <v>217</v>
      </c>
      <c r="B226" s="66" t="s">
        <v>218</v>
      </c>
      <c r="C226" s="67" t="s">
        <v>219</v>
      </c>
      <c r="D226" s="67"/>
      <c r="E226" s="67"/>
      <c r="F226" s="67"/>
      <c r="G226" s="67"/>
      <c r="H226" s="68" t="s">
        <v>100</v>
      </c>
      <c r="I226" s="69">
        <v>3.3599999999999998E-2</v>
      </c>
      <c r="J226" s="70">
        <v>1</v>
      </c>
      <c r="K226" s="111">
        <v>3.3599999999999998E-2</v>
      </c>
      <c r="L226" s="72"/>
      <c r="M226" s="69"/>
      <c r="N226" s="73"/>
      <c r="O226" s="69"/>
      <c r="P226" s="74"/>
    </row>
    <row r="227" spans="1:16" x14ac:dyDescent="0.25">
      <c r="A227" s="75"/>
      <c r="B227" s="76"/>
      <c r="C227" s="77" t="s">
        <v>220</v>
      </c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8"/>
    </row>
    <row r="228" spans="1:16" ht="45" x14ac:dyDescent="0.25">
      <c r="A228" s="79"/>
      <c r="B228" s="80" t="s">
        <v>60</v>
      </c>
      <c r="C228" s="81" t="s">
        <v>61</v>
      </c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2"/>
    </row>
    <row r="229" spans="1:16" ht="45" x14ac:dyDescent="0.25">
      <c r="A229" s="79"/>
      <c r="B229" s="80" t="s">
        <v>62</v>
      </c>
      <c r="C229" s="81" t="s">
        <v>63</v>
      </c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2"/>
    </row>
    <row r="230" spans="1:16" x14ac:dyDescent="0.25">
      <c r="A230" s="83"/>
      <c r="B230" s="84" t="s">
        <v>55</v>
      </c>
      <c r="C230" s="4" t="s">
        <v>136</v>
      </c>
      <c r="D230" s="4"/>
      <c r="E230" s="4"/>
      <c r="F230" s="4"/>
      <c r="G230" s="4"/>
      <c r="H230" s="85" t="s">
        <v>67</v>
      </c>
      <c r="I230" s="86"/>
      <c r="J230" s="86"/>
      <c r="K230" s="116">
        <v>1.6499280000000001</v>
      </c>
      <c r="L230" s="87"/>
      <c r="M230" s="86"/>
      <c r="N230" s="87"/>
      <c r="O230" s="86"/>
      <c r="P230" s="119">
        <v>796.15</v>
      </c>
    </row>
    <row r="231" spans="1:16" x14ac:dyDescent="0.25">
      <c r="A231" s="90"/>
      <c r="B231" s="84" t="s">
        <v>221</v>
      </c>
      <c r="C231" s="4" t="s">
        <v>222</v>
      </c>
      <c r="D231" s="4"/>
      <c r="E231" s="4"/>
      <c r="F231" s="4"/>
      <c r="G231" s="4"/>
      <c r="H231" s="85" t="s">
        <v>67</v>
      </c>
      <c r="I231" s="97">
        <v>42.7</v>
      </c>
      <c r="J231" s="91">
        <v>1.1499999999999999</v>
      </c>
      <c r="K231" s="116">
        <v>1.6499280000000001</v>
      </c>
      <c r="L231" s="113"/>
      <c r="M231" s="114"/>
      <c r="N231" s="94">
        <v>321.69</v>
      </c>
      <c r="O231" s="97">
        <v>1.5</v>
      </c>
      <c r="P231" s="88">
        <v>796.15</v>
      </c>
    </row>
    <row r="232" spans="1:16" x14ac:dyDescent="0.25">
      <c r="A232" s="83"/>
      <c r="B232" s="84" t="s">
        <v>64</v>
      </c>
      <c r="C232" s="4" t="s">
        <v>65</v>
      </c>
      <c r="D232" s="4"/>
      <c r="E232" s="4"/>
      <c r="F232" s="4"/>
      <c r="G232" s="4"/>
      <c r="H232" s="85"/>
      <c r="I232" s="86"/>
      <c r="J232" s="86"/>
      <c r="K232" s="86"/>
      <c r="L232" s="87"/>
      <c r="M232" s="86"/>
      <c r="N232" s="87"/>
      <c r="O232" s="86"/>
      <c r="P232" s="119">
        <v>44.57</v>
      </c>
    </row>
    <row r="233" spans="1:16" x14ac:dyDescent="0.25">
      <c r="A233" s="83"/>
      <c r="B233" s="84"/>
      <c r="C233" s="4" t="s">
        <v>66</v>
      </c>
      <c r="D233" s="4"/>
      <c r="E233" s="4"/>
      <c r="F233" s="4"/>
      <c r="G233" s="4"/>
      <c r="H233" s="85" t="s">
        <v>67</v>
      </c>
      <c r="I233" s="86"/>
      <c r="J233" s="86"/>
      <c r="K233" s="121">
        <v>3.6321600000000002E-2</v>
      </c>
      <c r="L233" s="87"/>
      <c r="M233" s="86"/>
      <c r="N233" s="87"/>
      <c r="O233" s="86"/>
      <c r="P233" s="119">
        <v>16.54</v>
      </c>
    </row>
    <row r="234" spans="1:16" ht="22.5" x14ac:dyDescent="0.25">
      <c r="A234" s="90"/>
      <c r="B234" s="84" t="s">
        <v>184</v>
      </c>
      <c r="C234" s="4" t="s">
        <v>185</v>
      </c>
      <c r="D234" s="4"/>
      <c r="E234" s="4"/>
      <c r="F234" s="4"/>
      <c r="G234" s="4"/>
      <c r="H234" s="85" t="s">
        <v>70</v>
      </c>
      <c r="I234" s="91">
        <v>0.94</v>
      </c>
      <c r="J234" s="91">
        <v>1.1499999999999999</v>
      </c>
      <c r="K234" s="121">
        <v>3.6321600000000002E-2</v>
      </c>
      <c r="L234" s="122">
        <v>477.92</v>
      </c>
      <c r="M234" s="93">
        <v>1.27</v>
      </c>
      <c r="N234" s="94">
        <v>606.96</v>
      </c>
      <c r="O234" s="86"/>
      <c r="P234" s="88">
        <v>22.05</v>
      </c>
    </row>
    <row r="235" spans="1:16" x14ac:dyDescent="0.25">
      <c r="A235" s="95"/>
      <c r="B235" s="84" t="s">
        <v>186</v>
      </c>
      <c r="C235" s="4" t="s">
        <v>187</v>
      </c>
      <c r="D235" s="4"/>
      <c r="E235" s="4"/>
      <c r="F235" s="4"/>
      <c r="G235" s="4"/>
      <c r="H235" s="85" t="s">
        <v>67</v>
      </c>
      <c r="I235" s="91">
        <v>0.94</v>
      </c>
      <c r="J235" s="91">
        <v>1.1499999999999999</v>
      </c>
      <c r="K235" s="121">
        <v>3.6321600000000002E-2</v>
      </c>
      <c r="L235" s="87"/>
      <c r="M235" s="86"/>
      <c r="N235" s="96">
        <v>303.56</v>
      </c>
      <c r="O235" s="97">
        <v>1.5</v>
      </c>
      <c r="P235" s="119">
        <v>16.54</v>
      </c>
    </row>
    <row r="236" spans="1:16" ht="22.5" x14ac:dyDescent="0.25">
      <c r="A236" s="90"/>
      <c r="B236" s="84" t="s">
        <v>223</v>
      </c>
      <c r="C236" s="4" t="s">
        <v>224</v>
      </c>
      <c r="D236" s="4"/>
      <c r="E236" s="4"/>
      <c r="F236" s="4"/>
      <c r="G236" s="4"/>
      <c r="H236" s="85" t="s">
        <v>70</v>
      </c>
      <c r="I236" s="91">
        <v>18.32</v>
      </c>
      <c r="J236" s="91">
        <v>1.1499999999999999</v>
      </c>
      <c r="K236" s="121">
        <v>0.70788479999999998</v>
      </c>
      <c r="L236" s="113"/>
      <c r="M236" s="114"/>
      <c r="N236" s="94">
        <v>31.81</v>
      </c>
      <c r="O236" s="86"/>
      <c r="P236" s="88">
        <v>22.52</v>
      </c>
    </row>
    <row r="237" spans="1:16" x14ac:dyDescent="0.25">
      <c r="A237" s="83"/>
      <c r="B237" s="84" t="s">
        <v>97</v>
      </c>
      <c r="C237" s="4" t="s">
        <v>151</v>
      </c>
      <c r="D237" s="4"/>
      <c r="E237" s="4"/>
      <c r="F237" s="4"/>
      <c r="G237" s="4"/>
      <c r="H237" s="85"/>
      <c r="I237" s="86"/>
      <c r="J237" s="86"/>
      <c r="K237" s="86"/>
      <c r="L237" s="87"/>
      <c r="M237" s="86"/>
      <c r="N237" s="87"/>
      <c r="O237" s="86"/>
      <c r="P237" s="119">
        <v>209.14</v>
      </c>
    </row>
    <row r="238" spans="1:16" ht="22.5" x14ac:dyDescent="0.25">
      <c r="A238" s="90"/>
      <c r="B238" s="84" t="s">
        <v>225</v>
      </c>
      <c r="C238" s="4" t="s">
        <v>226</v>
      </c>
      <c r="D238" s="4"/>
      <c r="E238" s="4"/>
      <c r="F238" s="4"/>
      <c r="G238" s="4"/>
      <c r="H238" s="85" t="s">
        <v>100</v>
      </c>
      <c r="I238" s="91">
        <v>0.04</v>
      </c>
      <c r="J238" s="86"/>
      <c r="K238" s="116">
        <v>1.3439999999999999E-3</v>
      </c>
      <c r="L238" s="92">
        <v>148198.01999999999</v>
      </c>
      <c r="M238" s="93">
        <v>1.05</v>
      </c>
      <c r="N238" s="94">
        <v>155607.92000000001</v>
      </c>
      <c r="O238" s="86"/>
      <c r="P238" s="88">
        <v>209.14</v>
      </c>
    </row>
    <row r="239" spans="1:16" x14ac:dyDescent="0.25">
      <c r="A239" s="98"/>
      <c r="B239" s="80"/>
      <c r="C239" s="99" t="s">
        <v>73</v>
      </c>
      <c r="D239" s="99"/>
      <c r="E239" s="99"/>
      <c r="F239" s="99"/>
      <c r="G239" s="99"/>
      <c r="H239" s="68"/>
      <c r="I239" s="69"/>
      <c r="J239" s="69"/>
      <c r="K239" s="69"/>
      <c r="L239" s="72"/>
      <c r="M239" s="69"/>
      <c r="N239" s="100"/>
      <c r="O239" s="69"/>
      <c r="P239" s="101">
        <v>1066.4000000000001</v>
      </c>
    </row>
    <row r="240" spans="1:16" x14ac:dyDescent="0.25">
      <c r="A240" s="95"/>
      <c r="B240" s="84"/>
      <c r="C240" s="4" t="s">
        <v>74</v>
      </c>
      <c r="D240" s="4"/>
      <c r="E240" s="4"/>
      <c r="F240" s="4"/>
      <c r="G240" s="4"/>
      <c r="H240" s="85"/>
      <c r="I240" s="86"/>
      <c r="J240" s="86"/>
      <c r="K240" s="86"/>
      <c r="L240" s="87"/>
      <c r="M240" s="86"/>
      <c r="N240" s="87"/>
      <c r="O240" s="86"/>
      <c r="P240" s="119">
        <v>812.69</v>
      </c>
    </row>
    <row r="241" spans="1:16" ht="22.5" x14ac:dyDescent="0.25">
      <c r="A241" s="95"/>
      <c r="B241" s="84" t="s">
        <v>227</v>
      </c>
      <c r="C241" s="4" t="s">
        <v>228</v>
      </c>
      <c r="D241" s="4"/>
      <c r="E241" s="4"/>
      <c r="F241" s="4"/>
      <c r="G241" s="4"/>
      <c r="H241" s="85" t="s">
        <v>77</v>
      </c>
      <c r="I241" s="102">
        <v>110</v>
      </c>
      <c r="J241" s="86"/>
      <c r="K241" s="102">
        <v>110</v>
      </c>
      <c r="L241" s="87"/>
      <c r="M241" s="86"/>
      <c r="N241" s="87"/>
      <c r="O241" s="86"/>
      <c r="P241" s="119">
        <v>893.96</v>
      </c>
    </row>
    <row r="242" spans="1:16" ht="22.5" x14ac:dyDescent="0.25">
      <c r="A242" s="95"/>
      <c r="B242" s="84" t="s">
        <v>229</v>
      </c>
      <c r="C242" s="4" t="s">
        <v>230</v>
      </c>
      <c r="D242" s="4"/>
      <c r="E242" s="4"/>
      <c r="F242" s="4"/>
      <c r="G242" s="4"/>
      <c r="H242" s="85" t="s">
        <v>77</v>
      </c>
      <c r="I242" s="102">
        <v>73</v>
      </c>
      <c r="J242" s="86"/>
      <c r="K242" s="102">
        <v>73</v>
      </c>
      <c r="L242" s="87"/>
      <c r="M242" s="86"/>
      <c r="N242" s="87"/>
      <c r="O242" s="86"/>
      <c r="P242" s="119">
        <v>593.26</v>
      </c>
    </row>
    <row r="243" spans="1:16" x14ac:dyDescent="0.25">
      <c r="A243" s="103"/>
      <c r="B243" s="104"/>
      <c r="C243" s="99" t="s">
        <v>80</v>
      </c>
      <c r="D243" s="99"/>
      <c r="E243" s="99"/>
      <c r="F243" s="99"/>
      <c r="G243" s="99"/>
      <c r="H243" s="68"/>
      <c r="I243" s="69"/>
      <c r="J243" s="69"/>
      <c r="K243" s="69"/>
      <c r="L243" s="72"/>
      <c r="M243" s="69"/>
      <c r="N243" s="100">
        <v>76000.600000000006</v>
      </c>
      <c r="O243" s="69"/>
      <c r="P243" s="101">
        <v>2553.62</v>
      </c>
    </row>
    <row r="244" spans="1:16" x14ac:dyDescent="0.25">
      <c r="A244" s="105"/>
      <c r="B244" s="106"/>
      <c r="C244" s="106"/>
      <c r="D244" s="106"/>
      <c r="E244" s="106"/>
      <c r="F244" s="106"/>
      <c r="G244" s="106"/>
      <c r="H244" s="107"/>
      <c r="I244" s="108"/>
      <c r="J244" s="108"/>
      <c r="K244" s="108"/>
      <c r="L244" s="109"/>
      <c r="M244" s="108"/>
      <c r="N244" s="109"/>
      <c r="O244" s="108"/>
      <c r="P244" s="110"/>
    </row>
    <row r="245" spans="1:16" ht="33.75" x14ac:dyDescent="0.25">
      <c r="A245" s="65" t="s">
        <v>231</v>
      </c>
      <c r="B245" s="66" t="s">
        <v>232</v>
      </c>
      <c r="C245" s="67" t="s">
        <v>233</v>
      </c>
      <c r="D245" s="67"/>
      <c r="E245" s="67"/>
      <c r="F245" s="67"/>
      <c r="G245" s="67"/>
      <c r="H245" s="68" t="s">
        <v>100</v>
      </c>
      <c r="I245" s="69">
        <v>3.3599999999999998E-2</v>
      </c>
      <c r="J245" s="70">
        <v>1</v>
      </c>
      <c r="K245" s="111">
        <v>3.3599999999999998E-2</v>
      </c>
      <c r="L245" s="100">
        <v>115095.05</v>
      </c>
      <c r="M245" s="120">
        <v>1.1499999999999999</v>
      </c>
      <c r="N245" s="132">
        <v>132359.31</v>
      </c>
      <c r="O245" s="69"/>
      <c r="P245" s="101">
        <v>4447.2700000000004</v>
      </c>
    </row>
    <row r="246" spans="1:16" x14ac:dyDescent="0.25">
      <c r="A246" s="103"/>
      <c r="B246" s="104"/>
      <c r="C246" s="77" t="s">
        <v>164</v>
      </c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8"/>
    </row>
    <row r="247" spans="1:16" x14ac:dyDescent="0.25">
      <c r="A247" s="103"/>
      <c r="B247" s="104"/>
      <c r="C247" s="99" t="s">
        <v>80</v>
      </c>
      <c r="D247" s="99"/>
      <c r="E247" s="99"/>
      <c r="F247" s="99"/>
      <c r="G247" s="99"/>
      <c r="H247" s="68"/>
      <c r="I247" s="69"/>
      <c r="J247" s="69"/>
      <c r="K247" s="69"/>
      <c r="L247" s="72"/>
      <c r="M247" s="69"/>
      <c r="N247" s="72"/>
      <c r="O247" s="69"/>
      <c r="P247" s="101">
        <v>4447.2700000000004</v>
      </c>
    </row>
    <row r="248" spans="1:16" x14ac:dyDescent="0.25">
      <c r="A248" s="105"/>
      <c r="B248" s="106"/>
      <c r="C248" s="106"/>
      <c r="D248" s="106"/>
      <c r="E248" s="106"/>
      <c r="F248" s="106"/>
      <c r="G248" s="106"/>
      <c r="H248" s="107"/>
      <c r="I248" s="108"/>
      <c r="J248" s="108"/>
      <c r="K248" s="108"/>
      <c r="L248" s="109"/>
      <c r="M248" s="108"/>
      <c r="N248" s="109"/>
      <c r="O248" s="108"/>
      <c r="P248" s="110"/>
    </row>
    <row r="249" spans="1:16" ht="22.5" x14ac:dyDescent="0.25">
      <c r="A249" s="65" t="s">
        <v>234</v>
      </c>
      <c r="B249" s="66" t="s">
        <v>235</v>
      </c>
      <c r="C249" s="67" t="s">
        <v>236</v>
      </c>
      <c r="D249" s="67"/>
      <c r="E249" s="67"/>
      <c r="F249" s="67"/>
      <c r="G249" s="67"/>
      <c r="H249" s="68" t="s">
        <v>237</v>
      </c>
      <c r="I249" s="69">
        <v>4.8000000000000001E-2</v>
      </c>
      <c r="J249" s="70">
        <v>1</v>
      </c>
      <c r="K249" s="117">
        <v>4.8000000000000001E-2</v>
      </c>
      <c r="L249" s="72"/>
      <c r="M249" s="69"/>
      <c r="N249" s="73"/>
      <c r="O249" s="69"/>
      <c r="P249" s="74"/>
    </row>
    <row r="250" spans="1:16" x14ac:dyDescent="0.25">
      <c r="A250" s="75"/>
      <c r="B250" s="76"/>
      <c r="C250" s="77" t="s">
        <v>238</v>
      </c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8"/>
    </row>
    <row r="251" spans="1:16" ht="45" x14ac:dyDescent="0.25">
      <c r="A251" s="79"/>
      <c r="B251" s="80" t="s">
        <v>60</v>
      </c>
      <c r="C251" s="81" t="s">
        <v>61</v>
      </c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2"/>
    </row>
    <row r="252" spans="1:16" ht="45" x14ac:dyDescent="0.25">
      <c r="A252" s="79"/>
      <c r="B252" s="80" t="s">
        <v>62</v>
      </c>
      <c r="C252" s="81" t="s">
        <v>63</v>
      </c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2"/>
    </row>
    <row r="253" spans="1:16" x14ac:dyDescent="0.25">
      <c r="A253" s="83"/>
      <c r="B253" s="84" t="s">
        <v>55</v>
      </c>
      <c r="C253" s="4" t="s">
        <v>136</v>
      </c>
      <c r="D253" s="4"/>
      <c r="E253" s="4"/>
      <c r="F253" s="4"/>
      <c r="G253" s="4"/>
      <c r="H253" s="85" t="s">
        <v>67</v>
      </c>
      <c r="I253" s="86"/>
      <c r="J253" s="86"/>
      <c r="K253" s="112">
        <v>1.1702399999999999</v>
      </c>
      <c r="L253" s="87"/>
      <c r="M253" s="86"/>
      <c r="N253" s="87"/>
      <c r="O253" s="86"/>
      <c r="P253" s="119">
        <v>526.91</v>
      </c>
    </row>
    <row r="254" spans="1:16" x14ac:dyDescent="0.25">
      <c r="A254" s="90"/>
      <c r="B254" s="84" t="s">
        <v>239</v>
      </c>
      <c r="C254" s="4" t="s">
        <v>240</v>
      </c>
      <c r="D254" s="4"/>
      <c r="E254" s="4"/>
      <c r="F254" s="4"/>
      <c r="G254" s="4"/>
      <c r="H254" s="85" t="s">
        <v>67</v>
      </c>
      <c r="I254" s="97">
        <v>21.2</v>
      </c>
      <c r="J254" s="91">
        <v>1.1499999999999999</v>
      </c>
      <c r="K254" s="112">
        <v>1.1702399999999999</v>
      </c>
      <c r="L254" s="113"/>
      <c r="M254" s="114"/>
      <c r="N254" s="94">
        <v>300.17</v>
      </c>
      <c r="O254" s="97">
        <v>1.5</v>
      </c>
      <c r="P254" s="88">
        <v>526.91</v>
      </c>
    </row>
    <row r="255" spans="1:16" x14ac:dyDescent="0.25">
      <c r="A255" s="83"/>
      <c r="B255" s="84" t="s">
        <v>64</v>
      </c>
      <c r="C255" s="4" t="s">
        <v>65</v>
      </c>
      <c r="D255" s="4"/>
      <c r="E255" s="4"/>
      <c r="F255" s="4"/>
      <c r="G255" s="4"/>
      <c r="H255" s="85"/>
      <c r="I255" s="86"/>
      <c r="J255" s="86"/>
      <c r="K255" s="86"/>
      <c r="L255" s="87"/>
      <c r="M255" s="86"/>
      <c r="N255" s="87"/>
      <c r="O255" s="86"/>
      <c r="P255" s="119">
        <v>20.34</v>
      </c>
    </row>
    <row r="256" spans="1:16" x14ac:dyDescent="0.25">
      <c r="A256" s="83"/>
      <c r="B256" s="84"/>
      <c r="C256" s="4" t="s">
        <v>66</v>
      </c>
      <c r="D256" s="4"/>
      <c r="E256" s="4"/>
      <c r="F256" s="4"/>
      <c r="G256" s="4"/>
      <c r="H256" s="85" t="s">
        <v>67</v>
      </c>
      <c r="I256" s="86"/>
      <c r="J256" s="86"/>
      <c r="K256" s="112">
        <v>1.1039999999999999E-2</v>
      </c>
      <c r="L256" s="87"/>
      <c r="M256" s="86"/>
      <c r="N256" s="87"/>
      <c r="O256" s="86"/>
      <c r="P256" s="119">
        <v>5.03</v>
      </c>
    </row>
    <row r="257" spans="1:16" ht="22.5" x14ac:dyDescent="0.25">
      <c r="A257" s="90"/>
      <c r="B257" s="84" t="s">
        <v>180</v>
      </c>
      <c r="C257" s="4" t="s">
        <v>181</v>
      </c>
      <c r="D257" s="4"/>
      <c r="E257" s="4"/>
      <c r="F257" s="4"/>
      <c r="G257" s="4"/>
      <c r="H257" s="85" t="s">
        <v>70</v>
      </c>
      <c r="I257" s="91">
        <v>1.95</v>
      </c>
      <c r="J257" s="91">
        <v>1.1499999999999999</v>
      </c>
      <c r="K257" s="112">
        <v>0.10764</v>
      </c>
      <c r="L257" s="122">
        <v>95.25</v>
      </c>
      <c r="M257" s="93">
        <v>1.33</v>
      </c>
      <c r="N257" s="94">
        <v>126.68</v>
      </c>
      <c r="O257" s="86"/>
      <c r="P257" s="88">
        <v>13.64</v>
      </c>
    </row>
    <row r="258" spans="1:16" ht="22.5" x14ac:dyDescent="0.25">
      <c r="A258" s="90"/>
      <c r="B258" s="84" t="s">
        <v>184</v>
      </c>
      <c r="C258" s="4" t="s">
        <v>185</v>
      </c>
      <c r="D258" s="4"/>
      <c r="E258" s="4"/>
      <c r="F258" s="4"/>
      <c r="G258" s="4"/>
      <c r="H258" s="85" t="s">
        <v>70</v>
      </c>
      <c r="I258" s="97">
        <v>0.2</v>
      </c>
      <c r="J258" s="91">
        <v>1.1499999999999999</v>
      </c>
      <c r="K258" s="112">
        <v>1.1039999999999999E-2</v>
      </c>
      <c r="L258" s="122">
        <v>477.92</v>
      </c>
      <c r="M258" s="93">
        <v>1.27</v>
      </c>
      <c r="N258" s="94">
        <v>606.96</v>
      </c>
      <c r="O258" s="86"/>
      <c r="P258" s="88">
        <v>6.7</v>
      </c>
    </row>
    <row r="259" spans="1:16" x14ac:dyDescent="0.25">
      <c r="A259" s="95"/>
      <c r="B259" s="84" t="s">
        <v>186</v>
      </c>
      <c r="C259" s="4" t="s">
        <v>187</v>
      </c>
      <c r="D259" s="4"/>
      <c r="E259" s="4"/>
      <c r="F259" s="4"/>
      <c r="G259" s="4"/>
      <c r="H259" s="85" t="s">
        <v>67</v>
      </c>
      <c r="I259" s="97">
        <v>0.2</v>
      </c>
      <c r="J259" s="91">
        <v>1.1499999999999999</v>
      </c>
      <c r="K259" s="112">
        <v>1.1039999999999999E-2</v>
      </c>
      <c r="L259" s="87"/>
      <c r="M259" s="86"/>
      <c r="N259" s="96">
        <v>303.56</v>
      </c>
      <c r="O259" s="97">
        <v>1.5</v>
      </c>
      <c r="P259" s="119">
        <v>5.03</v>
      </c>
    </row>
    <row r="260" spans="1:16" x14ac:dyDescent="0.25">
      <c r="A260" s="83"/>
      <c r="B260" s="84" t="s">
        <v>97</v>
      </c>
      <c r="C260" s="4" t="s">
        <v>151</v>
      </c>
      <c r="D260" s="4"/>
      <c r="E260" s="4"/>
      <c r="F260" s="4"/>
      <c r="G260" s="4"/>
      <c r="H260" s="85"/>
      <c r="I260" s="86"/>
      <c r="J260" s="86"/>
      <c r="K260" s="86"/>
      <c r="L260" s="87"/>
      <c r="M260" s="86"/>
      <c r="N260" s="87"/>
      <c r="O260" s="86"/>
      <c r="P260" s="119">
        <v>86.37</v>
      </c>
    </row>
    <row r="261" spans="1:16" ht="22.5" x14ac:dyDescent="0.25">
      <c r="A261" s="90"/>
      <c r="B261" s="84" t="s">
        <v>241</v>
      </c>
      <c r="C261" s="4" t="s">
        <v>242</v>
      </c>
      <c r="D261" s="4"/>
      <c r="E261" s="4"/>
      <c r="F261" s="4"/>
      <c r="G261" s="4"/>
      <c r="H261" s="85" t="s">
        <v>100</v>
      </c>
      <c r="I261" s="123">
        <v>2.4E-2</v>
      </c>
      <c r="J261" s="86"/>
      <c r="K261" s="116">
        <v>1.152E-3</v>
      </c>
      <c r="L261" s="92">
        <v>62186.75</v>
      </c>
      <c r="M261" s="136">
        <v>1.2</v>
      </c>
      <c r="N261" s="94">
        <v>74624.100000000006</v>
      </c>
      <c r="O261" s="86"/>
      <c r="P261" s="88">
        <v>85.97</v>
      </c>
    </row>
    <row r="262" spans="1:16" ht="22.5" x14ac:dyDescent="0.25">
      <c r="A262" s="90"/>
      <c r="B262" s="84" t="s">
        <v>243</v>
      </c>
      <c r="C262" s="4" t="s">
        <v>244</v>
      </c>
      <c r="D262" s="4"/>
      <c r="E262" s="4"/>
      <c r="F262" s="4"/>
      <c r="G262" s="4"/>
      <c r="H262" s="85" t="s">
        <v>192</v>
      </c>
      <c r="I262" s="97">
        <v>0.1</v>
      </c>
      <c r="J262" s="86"/>
      <c r="K262" s="89">
        <v>4.7999999999999996E-3</v>
      </c>
      <c r="L262" s="122">
        <v>56.11</v>
      </c>
      <c r="M262" s="93">
        <v>1.47</v>
      </c>
      <c r="N262" s="94">
        <v>82.48</v>
      </c>
      <c r="O262" s="86"/>
      <c r="P262" s="88">
        <v>0.4</v>
      </c>
    </row>
    <row r="263" spans="1:16" x14ac:dyDescent="0.25">
      <c r="A263" s="124" t="s">
        <v>154</v>
      </c>
      <c r="B263" s="125" t="s">
        <v>245</v>
      </c>
      <c r="C263" s="126" t="s">
        <v>246</v>
      </c>
      <c r="D263" s="126"/>
      <c r="E263" s="126"/>
      <c r="F263" s="126"/>
      <c r="G263" s="126"/>
      <c r="H263" s="127" t="s">
        <v>100</v>
      </c>
      <c r="I263" s="137">
        <v>1.6E-2</v>
      </c>
      <c r="J263" s="129"/>
      <c r="K263" s="134">
        <v>7.6800000000000002E-4</v>
      </c>
      <c r="L263" s="130"/>
      <c r="M263" s="129"/>
      <c r="N263" s="130"/>
      <c r="O263" s="129"/>
      <c r="P263" s="131"/>
    </row>
    <row r="264" spans="1:16" x14ac:dyDescent="0.25">
      <c r="A264" s="124" t="s">
        <v>154</v>
      </c>
      <c r="B264" s="125" t="s">
        <v>195</v>
      </c>
      <c r="C264" s="126" t="s">
        <v>196</v>
      </c>
      <c r="D264" s="126"/>
      <c r="E264" s="126"/>
      <c r="F264" s="126"/>
      <c r="G264" s="126"/>
      <c r="H264" s="127" t="s">
        <v>100</v>
      </c>
      <c r="I264" s="128">
        <v>0.24</v>
      </c>
      <c r="J264" s="129"/>
      <c r="K264" s="133">
        <v>1.1520000000000001E-2</v>
      </c>
      <c r="L264" s="130"/>
      <c r="M264" s="129"/>
      <c r="N264" s="130"/>
      <c r="O264" s="129"/>
      <c r="P264" s="131"/>
    </row>
    <row r="265" spans="1:16" x14ac:dyDescent="0.25">
      <c r="A265" s="98"/>
      <c r="B265" s="80"/>
      <c r="C265" s="99" t="s">
        <v>73</v>
      </c>
      <c r="D265" s="99"/>
      <c r="E265" s="99"/>
      <c r="F265" s="99"/>
      <c r="G265" s="99"/>
      <c r="H265" s="68"/>
      <c r="I265" s="69"/>
      <c r="J265" s="69"/>
      <c r="K265" s="69"/>
      <c r="L265" s="72"/>
      <c r="M265" s="69"/>
      <c r="N265" s="100"/>
      <c r="O265" s="69"/>
      <c r="P265" s="101">
        <v>638.65</v>
      </c>
    </row>
    <row r="266" spans="1:16" x14ac:dyDescent="0.25">
      <c r="A266" s="95"/>
      <c r="B266" s="84"/>
      <c r="C266" s="4" t="s">
        <v>74</v>
      </c>
      <c r="D266" s="4"/>
      <c r="E266" s="4"/>
      <c r="F266" s="4"/>
      <c r="G266" s="4"/>
      <c r="H266" s="85"/>
      <c r="I266" s="86"/>
      <c r="J266" s="86"/>
      <c r="K266" s="86"/>
      <c r="L266" s="87"/>
      <c r="M266" s="86"/>
      <c r="N266" s="87"/>
      <c r="O266" s="86"/>
      <c r="P266" s="119">
        <v>531.94000000000005</v>
      </c>
    </row>
    <row r="267" spans="1:16" ht="22.5" x14ac:dyDescent="0.25">
      <c r="A267" s="95"/>
      <c r="B267" s="84" t="s">
        <v>157</v>
      </c>
      <c r="C267" s="4" t="s">
        <v>158</v>
      </c>
      <c r="D267" s="4"/>
      <c r="E267" s="4"/>
      <c r="F267" s="4"/>
      <c r="G267" s="4"/>
      <c r="H267" s="85" t="s">
        <v>77</v>
      </c>
      <c r="I267" s="102">
        <v>110</v>
      </c>
      <c r="J267" s="86"/>
      <c r="K267" s="102">
        <v>110</v>
      </c>
      <c r="L267" s="87"/>
      <c r="M267" s="86"/>
      <c r="N267" s="87"/>
      <c r="O267" s="86"/>
      <c r="P267" s="119">
        <v>585.13</v>
      </c>
    </row>
    <row r="268" spans="1:16" ht="22.5" x14ac:dyDescent="0.25">
      <c r="A268" s="95"/>
      <c r="B268" s="84" t="s">
        <v>159</v>
      </c>
      <c r="C268" s="4" t="s">
        <v>160</v>
      </c>
      <c r="D268" s="4"/>
      <c r="E268" s="4"/>
      <c r="F268" s="4"/>
      <c r="G268" s="4"/>
      <c r="H268" s="85" t="s">
        <v>77</v>
      </c>
      <c r="I268" s="102">
        <v>69</v>
      </c>
      <c r="J268" s="86"/>
      <c r="K268" s="102">
        <v>69</v>
      </c>
      <c r="L268" s="87"/>
      <c r="M268" s="86"/>
      <c r="N268" s="87"/>
      <c r="O268" s="86"/>
      <c r="P268" s="119">
        <v>367.04</v>
      </c>
    </row>
    <row r="269" spans="1:16" x14ac:dyDescent="0.25">
      <c r="A269" s="103"/>
      <c r="B269" s="104"/>
      <c r="C269" s="99" t="s">
        <v>80</v>
      </c>
      <c r="D269" s="99"/>
      <c r="E269" s="99"/>
      <c r="F269" s="99"/>
      <c r="G269" s="99"/>
      <c r="H269" s="68"/>
      <c r="I269" s="69"/>
      <c r="J269" s="69"/>
      <c r="K269" s="69"/>
      <c r="L269" s="72"/>
      <c r="M269" s="69"/>
      <c r="N269" s="100">
        <v>33142.080000000002</v>
      </c>
      <c r="O269" s="69"/>
      <c r="P269" s="101">
        <v>1590.82</v>
      </c>
    </row>
    <row r="270" spans="1:16" x14ac:dyDescent="0.25">
      <c r="A270" s="105"/>
      <c r="B270" s="106"/>
      <c r="C270" s="106"/>
      <c r="D270" s="106"/>
      <c r="E270" s="106"/>
      <c r="F270" s="106"/>
      <c r="G270" s="106"/>
      <c r="H270" s="107"/>
      <c r="I270" s="108"/>
      <c r="J270" s="108"/>
      <c r="K270" s="108"/>
      <c r="L270" s="109"/>
      <c r="M270" s="108"/>
      <c r="N270" s="109"/>
      <c r="O270" s="108"/>
      <c r="P270" s="110"/>
    </row>
    <row r="271" spans="1:16" ht="33.75" x14ac:dyDescent="0.25">
      <c r="A271" s="65" t="s">
        <v>247</v>
      </c>
      <c r="B271" s="66" t="s">
        <v>248</v>
      </c>
      <c r="C271" s="67" t="s">
        <v>249</v>
      </c>
      <c r="D271" s="67"/>
      <c r="E271" s="67"/>
      <c r="F271" s="67"/>
      <c r="G271" s="67"/>
      <c r="H271" s="68" t="s">
        <v>100</v>
      </c>
      <c r="I271" s="69">
        <v>7.6800000000000002E-4</v>
      </c>
      <c r="J271" s="70">
        <v>1</v>
      </c>
      <c r="K271" s="138">
        <v>7.6800000000000002E-4</v>
      </c>
      <c r="L271" s="100">
        <v>22965.21</v>
      </c>
      <c r="M271" s="120">
        <v>1.32</v>
      </c>
      <c r="N271" s="132">
        <v>30314.080000000002</v>
      </c>
      <c r="O271" s="69"/>
      <c r="P271" s="139">
        <v>23.28</v>
      </c>
    </row>
    <row r="272" spans="1:16" x14ac:dyDescent="0.25">
      <c r="A272" s="103"/>
      <c r="B272" s="104"/>
      <c r="C272" s="77" t="s">
        <v>164</v>
      </c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8"/>
    </row>
    <row r="273" spans="1:16" x14ac:dyDescent="0.25">
      <c r="A273" s="103"/>
      <c r="B273" s="104"/>
      <c r="C273" s="99" t="s">
        <v>80</v>
      </c>
      <c r="D273" s="99"/>
      <c r="E273" s="99"/>
      <c r="F273" s="99"/>
      <c r="G273" s="99"/>
      <c r="H273" s="68"/>
      <c r="I273" s="69"/>
      <c r="J273" s="69"/>
      <c r="K273" s="69"/>
      <c r="L273" s="72"/>
      <c r="M273" s="69"/>
      <c r="N273" s="72"/>
      <c r="O273" s="69"/>
      <c r="P273" s="139">
        <v>23.28</v>
      </c>
    </row>
    <row r="274" spans="1:16" x14ac:dyDescent="0.25">
      <c r="A274" s="105"/>
      <c r="B274" s="106"/>
      <c r="C274" s="106"/>
      <c r="D274" s="106"/>
      <c r="E274" s="106"/>
      <c r="F274" s="106"/>
      <c r="G274" s="106"/>
      <c r="H274" s="107"/>
      <c r="I274" s="108"/>
      <c r="J274" s="108"/>
      <c r="K274" s="108"/>
      <c r="L274" s="109"/>
      <c r="M274" s="108"/>
      <c r="N274" s="109"/>
      <c r="O274" s="108"/>
      <c r="P274" s="110"/>
    </row>
    <row r="275" spans="1:16" ht="33.75" x14ac:dyDescent="0.25">
      <c r="A275" s="65" t="s">
        <v>250</v>
      </c>
      <c r="B275" s="66" t="s">
        <v>251</v>
      </c>
      <c r="C275" s="67" t="s">
        <v>252</v>
      </c>
      <c r="D275" s="67"/>
      <c r="E275" s="67"/>
      <c r="F275" s="67"/>
      <c r="G275" s="67"/>
      <c r="H275" s="68" t="s">
        <v>100</v>
      </c>
      <c r="I275" s="69">
        <v>1.1520000000000001E-2</v>
      </c>
      <c r="J275" s="70">
        <v>1</v>
      </c>
      <c r="K275" s="115">
        <v>1.1520000000000001E-2</v>
      </c>
      <c r="L275" s="100">
        <v>31491.91</v>
      </c>
      <c r="M275" s="120">
        <v>1.72</v>
      </c>
      <c r="N275" s="132">
        <v>54166.09</v>
      </c>
      <c r="O275" s="69"/>
      <c r="P275" s="139">
        <v>623.99</v>
      </c>
    </row>
    <row r="276" spans="1:16" x14ac:dyDescent="0.25">
      <c r="A276" s="103"/>
      <c r="B276" s="104"/>
      <c r="C276" s="77" t="s">
        <v>164</v>
      </c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8"/>
    </row>
    <row r="277" spans="1:16" x14ac:dyDescent="0.25">
      <c r="A277" s="103"/>
      <c r="B277" s="104"/>
      <c r="C277" s="99" t="s">
        <v>80</v>
      </c>
      <c r="D277" s="99"/>
      <c r="E277" s="99"/>
      <c r="F277" s="99"/>
      <c r="G277" s="99"/>
      <c r="H277" s="68"/>
      <c r="I277" s="69"/>
      <c r="J277" s="69"/>
      <c r="K277" s="69"/>
      <c r="L277" s="72"/>
      <c r="M277" s="69"/>
      <c r="N277" s="72"/>
      <c r="O277" s="69"/>
      <c r="P277" s="139">
        <v>623.99</v>
      </c>
    </row>
    <row r="278" spans="1:16" x14ac:dyDescent="0.25">
      <c r="A278" s="105"/>
      <c r="B278" s="106"/>
      <c r="C278" s="106"/>
      <c r="D278" s="106"/>
      <c r="E278" s="106"/>
      <c r="F278" s="106"/>
      <c r="G278" s="106"/>
      <c r="H278" s="107"/>
      <c r="I278" s="108"/>
      <c r="J278" s="108"/>
      <c r="K278" s="108"/>
      <c r="L278" s="109"/>
      <c r="M278" s="108"/>
      <c r="N278" s="109"/>
      <c r="O278" s="108"/>
      <c r="P278" s="110"/>
    </row>
    <row r="279" spans="1:16" x14ac:dyDescent="0.25">
      <c r="A279" s="98"/>
      <c r="B279" s="140"/>
      <c r="C279" s="141" t="s">
        <v>253</v>
      </c>
      <c r="D279" s="141"/>
      <c r="E279" s="141"/>
      <c r="F279" s="141"/>
      <c r="G279" s="141"/>
      <c r="H279" s="141"/>
      <c r="I279" s="141"/>
      <c r="J279" s="141"/>
      <c r="K279" s="141"/>
      <c r="L279" s="141"/>
      <c r="M279" s="141"/>
      <c r="N279" s="141"/>
      <c r="O279" s="141"/>
      <c r="P279" s="142"/>
    </row>
    <row r="280" spans="1:16" x14ac:dyDescent="0.25">
      <c r="A280" s="98"/>
      <c r="B280" s="80"/>
      <c r="C280" s="77" t="s">
        <v>254</v>
      </c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143">
        <v>511045</v>
      </c>
    </row>
    <row r="281" spans="1:16" x14ac:dyDescent="0.25">
      <c r="A281" s="98"/>
      <c r="B281" s="80"/>
      <c r="C281" s="77" t="s">
        <v>255</v>
      </c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144"/>
    </row>
    <row r="282" spans="1:16" x14ac:dyDescent="0.25">
      <c r="A282" s="98"/>
      <c r="B282" s="80"/>
      <c r="C282" s="77" t="s">
        <v>256</v>
      </c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143">
        <v>12972.02</v>
      </c>
    </row>
    <row r="283" spans="1:16" x14ac:dyDescent="0.25">
      <c r="A283" s="98"/>
      <c r="B283" s="80"/>
      <c r="C283" s="77" t="s">
        <v>257</v>
      </c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143">
        <v>183144.93</v>
      </c>
    </row>
    <row r="284" spans="1:16" x14ac:dyDescent="0.25">
      <c r="A284" s="98"/>
      <c r="B284" s="80"/>
      <c r="C284" s="77" t="s">
        <v>258</v>
      </c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143">
        <v>56215.95</v>
      </c>
    </row>
    <row r="285" spans="1:16" x14ac:dyDescent="0.25">
      <c r="A285" s="98"/>
      <c r="B285" s="80"/>
      <c r="C285" s="77" t="s">
        <v>259</v>
      </c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143">
        <v>190547.11</v>
      </c>
    </row>
    <row r="286" spans="1:16" x14ac:dyDescent="0.25">
      <c r="A286" s="98"/>
      <c r="B286" s="80"/>
      <c r="C286" s="77" t="s">
        <v>260</v>
      </c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143">
        <v>68164.990000000005</v>
      </c>
    </row>
    <row r="287" spans="1:16" x14ac:dyDescent="0.25">
      <c r="A287" s="98"/>
      <c r="B287" s="80"/>
      <c r="C287" s="77" t="s">
        <v>261</v>
      </c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143">
        <v>616218.19999999995</v>
      </c>
    </row>
    <row r="288" spans="1:16" x14ac:dyDescent="0.25">
      <c r="A288" s="98"/>
      <c r="B288" s="80"/>
      <c r="C288" s="77" t="s">
        <v>262</v>
      </c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143">
        <v>548053.21</v>
      </c>
    </row>
    <row r="289" spans="1:16" x14ac:dyDescent="0.25">
      <c r="A289" s="98"/>
      <c r="B289" s="80"/>
      <c r="C289" s="77" t="s">
        <v>263</v>
      </c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144"/>
    </row>
    <row r="290" spans="1:16" x14ac:dyDescent="0.25">
      <c r="A290" s="98"/>
      <c r="B290" s="80"/>
      <c r="C290" s="77" t="s">
        <v>264</v>
      </c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143">
        <v>12972.02</v>
      </c>
    </row>
    <row r="291" spans="1:16" x14ac:dyDescent="0.25">
      <c r="A291" s="98"/>
      <c r="B291" s="80"/>
      <c r="C291" s="77" t="s">
        <v>265</v>
      </c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143">
        <v>183144.93</v>
      </c>
    </row>
    <row r="292" spans="1:16" x14ac:dyDescent="0.25">
      <c r="A292" s="98"/>
      <c r="B292" s="80"/>
      <c r="C292" s="77" t="s">
        <v>266</v>
      </c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143">
        <v>56215.95</v>
      </c>
    </row>
    <row r="293" spans="1:16" x14ac:dyDescent="0.25">
      <c r="A293" s="98"/>
      <c r="B293" s="80"/>
      <c r="C293" s="77" t="s">
        <v>267</v>
      </c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143">
        <v>190547.11</v>
      </c>
    </row>
    <row r="294" spans="1:16" x14ac:dyDescent="0.25">
      <c r="A294" s="98"/>
      <c r="B294" s="80"/>
      <c r="C294" s="77" t="s">
        <v>268</v>
      </c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143">
        <v>67497.06</v>
      </c>
    </row>
    <row r="295" spans="1:16" x14ac:dyDescent="0.25">
      <c r="A295" s="98"/>
      <c r="B295" s="80"/>
      <c r="C295" s="77" t="s">
        <v>269</v>
      </c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143">
        <v>37676.14</v>
      </c>
    </row>
    <row r="296" spans="1:16" x14ac:dyDescent="0.25">
      <c r="A296" s="98"/>
      <c r="B296" s="80"/>
      <c r="C296" s="77" t="s">
        <v>270</v>
      </c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143">
        <v>68164.990000000005</v>
      </c>
    </row>
    <row r="297" spans="1:16" x14ac:dyDescent="0.25">
      <c r="A297" s="98"/>
      <c r="B297" s="80"/>
      <c r="C297" s="77" t="s">
        <v>271</v>
      </c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143">
        <v>69187.97</v>
      </c>
    </row>
    <row r="298" spans="1:16" x14ac:dyDescent="0.25">
      <c r="A298" s="98"/>
      <c r="B298" s="80"/>
      <c r="C298" s="77" t="s">
        <v>272</v>
      </c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143">
        <v>67497.06</v>
      </c>
    </row>
    <row r="299" spans="1:16" x14ac:dyDescent="0.25">
      <c r="A299" s="98"/>
      <c r="B299" s="80"/>
      <c r="C299" s="77" t="s">
        <v>273</v>
      </c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143">
        <v>37676.14</v>
      </c>
    </row>
    <row r="300" spans="1:16" x14ac:dyDescent="0.25">
      <c r="A300" s="98"/>
      <c r="B300" s="140"/>
      <c r="C300" s="141" t="s">
        <v>274</v>
      </c>
      <c r="D300" s="141"/>
      <c r="E300" s="141"/>
      <c r="F300" s="141"/>
      <c r="G300" s="141"/>
      <c r="H300" s="141"/>
      <c r="I300" s="141"/>
      <c r="J300" s="141"/>
      <c r="K300" s="141"/>
      <c r="L300" s="141"/>
      <c r="M300" s="141"/>
      <c r="N300" s="141"/>
      <c r="O300" s="141"/>
      <c r="P300" s="145">
        <v>616218.19999999995</v>
      </c>
    </row>
    <row r="301" spans="1:16" x14ac:dyDescent="0.25">
      <c r="A301" s="98"/>
      <c r="B301" s="140"/>
      <c r="C301" s="141" t="s">
        <v>275</v>
      </c>
      <c r="D301" s="141"/>
      <c r="E301" s="141"/>
      <c r="F301" s="141"/>
      <c r="G301" s="141"/>
      <c r="H301" s="141"/>
      <c r="I301" s="141"/>
      <c r="J301" s="141"/>
      <c r="K301" s="141"/>
      <c r="L301" s="141"/>
      <c r="M301" s="141"/>
      <c r="N301" s="141"/>
      <c r="O301" s="141"/>
      <c r="P301" s="146"/>
    </row>
    <row r="302" spans="1:16" x14ac:dyDescent="0.25">
      <c r="A302" s="98"/>
      <c r="B302" s="140"/>
      <c r="C302" s="147" t="s">
        <v>276</v>
      </c>
      <c r="D302" s="147"/>
      <c r="E302" s="147"/>
      <c r="F302" s="147"/>
      <c r="G302" s="147"/>
      <c r="H302" s="147"/>
      <c r="I302" s="147"/>
      <c r="J302" s="147"/>
      <c r="K302" s="148">
        <v>31.636868</v>
      </c>
      <c r="L302" s="147"/>
      <c r="M302" s="147"/>
      <c r="N302" s="147"/>
      <c r="O302" s="147"/>
      <c r="P302" s="144"/>
    </row>
    <row r="303" spans="1:16" x14ac:dyDescent="0.25">
      <c r="A303" s="98"/>
      <c r="B303" s="140"/>
      <c r="C303" s="147" t="s">
        <v>277</v>
      </c>
      <c r="D303" s="147"/>
      <c r="E303" s="147"/>
      <c r="F303" s="147"/>
      <c r="G303" s="147"/>
      <c r="H303" s="147"/>
      <c r="I303" s="147"/>
      <c r="J303" s="147"/>
      <c r="K303" s="149">
        <v>91.426094800000001</v>
      </c>
      <c r="L303" s="147"/>
      <c r="M303" s="147"/>
      <c r="N303" s="147"/>
      <c r="O303" s="147"/>
      <c r="P303" s="144"/>
    </row>
    <row r="304" spans="1:16" x14ac:dyDescent="0.25">
      <c r="A304" s="150"/>
      <c r="B304" s="151"/>
      <c r="C304" s="152"/>
      <c r="D304" s="152"/>
      <c r="E304" s="152"/>
      <c r="F304" s="152"/>
      <c r="G304" s="152"/>
      <c r="H304" s="152"/>
      <c r="I304" s="152"/>
      <c r="J304" s="152"/>
      <c r="K304" s="153"/>
      <c r="L304" s="152"/>
      <c r="M304" s="152"/>
      <c r="N304" s="152"/>
      <c r="O304" s="152"/>
      <c r="P304" s="154"/>
    </row>
    <row r="305" spans="1:16" x14ac:dyDescent="0.25">
      <c r="A305" s="62" t="s">
        <v>278</v>
      </c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4"/>
    </row>
    <row r="306" spans="1:16" ht="22.5" x14ac:dyDescent="0.25">
      <c r="A306" s="65" t="s">
        <v>279</v>
      </c>
      <c r="B306" s="66" t="s">
        <v>56</v>
      </c>
      <c r="C306" s="67" t="s">
        <v>57</v>
      </c>
      <c r="D306" s="67"/>
      <c r="E306" s="67"/>
      <c r="F306" s="67"/>
      <c r="G306" s="67"/>
      <c r="H306" s="68" t="s">
        <v>58</v>
      </c>
      <c r="I306" s="69">
        <v>4.0999999999999996</v>
      </c>
      <c r="J306" s="70">
        <v>1</v>
      </c>
      <c r="K306" s="71">
        <v>4.0999999999999996</v>
      </c>
      <c r="L306" s="72"/>
      <c r="M306" s="69"/>
      <c r="N306" s="73"/>
      <c r="O306" s="69"/>
      <c r="P306" s="74"/>
    </row>
    <row r="307" spans="1:16" x14ac:dyDescent="0.25">
      <c r="A307" s="75"/>
      <c r="B307" s="76"/>
      <c r="C307" s="77" t="s">
        <v>280</v>
      </c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8"/>
    </row>
    <row r="308" spans="1:16" ht="45" x14ac:dyDescent="0.25">
      <c r="A308" s="79"/>
      <c r="B308" s="80" t="s">
        <v>60</v>
      </c>
      <c r="C308" s="81" t="s">
        <v>61</v>
      </c>
      <c r="D308" s="81"/>
      <c r="E308" s="81"/>
      <c r="F308" s="81"/>
      <c r="G308" s="81"/>
      <c r="H308" s="81"/>
      <c r="I308" s="81"/>
      <c r="J308" s="81"/>
      <c r="K308" s="81"/>
      <c r="L308" s="81"/>
      <c r="M308" s="81"/>
      <c r="N308" s="81"/>
      <c r="O308" s="81"/>
      <c r="P308" s="82"/>
    </row>
    <row r="309" spans="1:16" ht="45" x14ac:dyDescent="0.25">
      <c r="A309" s="79"/>
      <c r="B309" s="80" t="s">
        <v>62</v>
      </c>
      <c r="C309" s="81" t="s">
        <v>63</v>
      </c>
      <c r="D309" s="81"/>
      <c r="E309" s="81"/>
      <c r="F309" s="81"/>
      <c r="G309" s="81"/>
      <c r="H309" s="81"/>
      <c r="I309" s="81"/>
      <c r="J309" s="81"/>
      <c r="K309" s="81"/>
      <c r="L309" s="81"/>
      <c r="M309" s="81"/>
      <c r="N309" s="81"/>
      <c r="O309" s="81"/>
      <c r="P309" s="82"/>
    </row>
    <row r="310" spans="1:16" x14ac:dyDescent="0.25">
      <c r="A310" s="83"/>
      <c r="B310" s="84" t="s">
        <v>64</v>
      </c>
      <c r="C310" s="4" t="s">
        <v>65</v>
      </c>
      <c r="D310" s="4"/>
      <c r="E310" s="4"/>
      <c r="F310" s="4"/>
      <c r="G310" s="4"/>
      <c r="H310" s="85"/>
      <c r="I310" s="86"/>
      <c r="J310" s="86"/>
      <c r="K310" s="86"/>
      <c r="L310" s="87"/>
      <c r="M310" s="86"/>
      <c r="N310" s="87"/>
      <c r="O310" s="86"/>
      <c r="P310" s="88">
        <v>130937</v>
      </c>
    </row>
    <row r="311" spans="1:16" x14ac:dyDescent="0.25">
      <c r="A311" s="83"/>
      <c r="B311" s="84"/>
      <c r="C311" s="4" t="s">
        <v>66</v>
      </c>
      <c r="D311" s="4"/>
      <c r="E311" s="4"/>
      <c r="F311" s="4"/>
      <c r="G311" s="4"/>
      <c r="H311" s="85" t="s">
        <v>67</v>
      </c>
      <c r="I311" s="86"/>
      <c r="J311" s="86"/>
      <c r="K311" s="112">
        <v>76.995949999999993</v>
      </c>
      <c r="L311" s="87"/>
      <c r="M311" s="86"/>
      <c r="N311" s="87"/>
      <c r="O311" s="86"/>
      <c r="P311" s="88">
        <v>47094.96</v>
      </c>
    </row>
    <row r="312" spans="1:16" ht="22.5" x14ac:dyDescent="0.25">
      <c r="A312" s="90"/>
      <c r="B312" s="84" t="s">
        <v>68</v>
      </c>
      <c r="C312" s="4" t="s">
        <v>69</v>
      </c>
      <c r="D312" s="4"/>
      <c r="E312" s="4"/>
      <c r="F312" s="4"/>
      <c r="G312" s="4"/>
      <c r="H312" s="85" t="s">
        <v>70</v>
      </c>
      <c r="I312" s="91">
        <v>16.329999999999998</v>
      </c>
      <c r="J312" s="91">
        <v>1.1499999999999999</v>
      </c>
      <c r="K312" s="112">
        <v>76.995949999999993</v>
      </c>
      <c r="L312" s="92">
        <v>1339.03</v>
      </c>
      <c r="M312" s="93">
        <v>1.27</v>
      </c>
      <c r="N312" s="94">
        <v>1700.57</v>
      </c>
      <c r="O312" s="86"/>
      <c r="P312" s="88">
        <v>130937</v>
      </c>
    </row>
    <row r="313" spans="1:16" x14ac:dyDescent="0.25">
      <c r="A313" s="95"/>
      <c r="B313" s="84" t="s">
        <v>71</v>
      </c>
      <c r="C313" s="4" t="s">
        <v>72</v>
      </c>
      <c r="D313" s="4"/>
      <c r="E313" s="4"/>
      <c r="F313" s="4"/>
      <c r="G313" s="4"/>
      <c r="H313" s="85" t="s">
        <v>67</v>
      </c>
      <c r="I313" s="91">
        <v>16.329999999999998</v>
      </c>
      <c r="J313" s="91">
        <v>1.1499999999999999</v>
      </c>
      <c r="K313" s="112">
        <v>76.995949999999993</v>
      </c>
      <c r="L313" s="87"/>
      <c r="M313" s="86"/>
      <c r="N313" s="96">
        <v>407.77</v>
      </c>
      <c r="O313" s="97">
        <v>1.5</v>
      </c>
      <c r="P313" s="88">
        <v>47094.96</v>
      </c>
    </row>
    <row r="314" spans="1:16" x14ac:dyDescent="0.25">
      <c r="A314" s="98"/>
      <c r="B314" s="80"/>
      <c r="C314" s="99" t="s">
        <v>73</v>
      </c>
      <c r="D314" s="99"/>
      <c r="E314" s="99"/>
      <c r="F314" s="99"/>
      <c r="G314" s="99"/>
      <c r="H314" s="68"/>
      <c r="I314" s="69"/>
      <c r="J314" s="69"/>
      <c r="K314" s="69"/>
      <c r="L314" s="72"/>
      <c r="M314" s="69"/>
      <c r="N314" s="100"/>
      <c r="O314" s="69"/>
      <c r="P314" s="101">
        <v>178031.96</v>
      </c>
    </row>
    <row r="315" spans="1:16" x14ac:dyDescent="0.25">
      <c r="A315" s="95"/>
      <c r="B315" s="84"/>
      <c r="C315" s="4" t="s">
        <v>74</v>
      </c>
      <c r="D315" s="4"/>
      <c r="E315" s="4"/>
      <c r="F315" s="4"/>
      <c r="G315" s="4"/>
      <c r="H315" s="85"/>
      <c r="I315" s="86"/>
      <c r="J315" s="86"/>
      <c r="K315" s="86"/>
      <c r="L315" s="87"/>
      <c r="M315" s="86"/>
      <c r="N315" s="87"/>
      <c r="O315" s="86"/>
      <c r="P315" s="88">
        <v>47094.96</v>
      </c>
    </row>
    <row r="316" spans="1:16" ht="22.5" x14ac:dyDescent="0.25">
      <c r="A316" s="95"/>
      <c r="B316" s="84" t="s">
        <v>75</v>
      </c>
      <c r="C316" s="4" t="s">
        <v>76</v>
      </c>
      <c r="D316" s="4"/>
      <c r="E316" s="4"/>
      <c r="F316" s="4"/>
      <c r="G316" s="4"/>
      <c r="H316" s="85" t="s">
        <v>77</v>
      </c>
      <c r="I316" s="102">
        <v>89</v>
      </c>
      <c r="J316" s="86"/>
      <c r="K316" s="102">
        <v>89</v>
      </c>
      <c r="L316" s="87"/>
      <c r="M316" s="86"/>
      <c r="N316" s="87"/>
      <c r="O316" s="86"/>
      <c r="P316" s="88">
        <v>41914.51</v>
      </c>
    </row>
    <row r="317" spans="1:16" ht="22.5" x14ac:dyDescent="0.25">
      <c r="A317" s="95"/>
      <c r="B317" s="84" t="s">
        <v>78</v>
      </c>
      <c r="C317" s="4" t="s">
        <v>79</v>
      </c>
      <c r="D317" s="4"/>
      <c r="E317" s="4"/>
      <c r="F317" s="4"/>
      <c r="G317" s="4"/>
      <c r="H317" s="85" t="s">
        <v>77</v>
      </c>
      <c r="I317" s="102">
        <v>41</v>
      </c>
      <c r="J317" s="86"/>
      <c r="K317" s="102">
        <v>41</v>
      </c>
      <c r="L317" s="87"/>
      <c r="M317" s="86"/>
      <c r="N317" s="87"/>
      <c r="O317" s="86"/>
      <c r="P317" s="88">
        <v>19308.93</v>
      </c>
    </row>
    <row r="318" spans="1:16" x14ac:dyDescent="0.25">
      <c r="A318" s="103"/>
      <c r="B318" s="104"/>
      <c r="C318" s="99" t="s">
        <v>80</v>
      </c>
      <c r="D318" s="99"/>
      <c r="E318" s="99"/>
      <c r="F318" s="99"/>
      <c r="G318" s="99"/>
      <c r="H318" s="68"/>
      <c r="I318" s="69"/>
      <c r="J318" s="69"/>
      <c r="K318" s="69"/>
      <c r="L318" s="72"/>
      <c r="M318" s="69"/>
      <c r="N318" s="100">
        <v>58354.98</v>
      </c>
      <c r="O318" s="69"/>
      <c r="P318" s="101">
        <v>239255.4</v>
      </c>
    </row>
    <row r="319" spans="1:16" x14ac:dyDescent="0.25">
      <c r="A319" s="105"/>
      <c r="B319" s="106"/>
      <c r="C319" s="106"/>
      <c r="D319" s="106"/>
      <c r="E319" s="106"/>
      <c r="F319" s="106"/>
      <c r="G319" s="106"/>
      <c r="H319" s="107"/>
      <c r="I319" s="108"/>
      <c r="J319" s="108"/>
      <c r="K319" s="108"/>
      <c r="L319" s="109"/>
      <c r="M319" s="108"/>
      <c r="N319" s="109"/>
      <c r="O319" s="108"/>
      <c r="P319" s="110"/>
    </row>
    <row r="320" spans="1:16" ht="22.5" x14ac:dyDescent="0.25">
      <c r="A320" s="65" t="s">
        <v>281</v>
      </c>
      <c r="B320" s="66" t="s">
        <v>81</v>
      </c>
      <c r="C320" s="67" t="s">
        <v>82</v>
      </c>
      <c r="D320" s="67"/>
      <c r="E320" s="67"/>
      <c r="F320" s="67"/>
      <c r="G320" s="67"/>
      <c r="H320" s="68" t="s">
        <v>83</v>
      </c>
      <c r="I320" s="69">
        <v>0.49199999999999999</v>
      </c>
      <c r="J320" s="70">
        <v>1</v>
      </c>
      <c r="K320" s="117">
        <v>0.49199999999999999</v>
      </c>
      <c r="L320" s="72"/>
      <c r="M320" s="69"/>
      <c r="N320" s="73"/>
      <c r="O320" s="69"/>
      <c r="P320" s="74"/>
    </row>
    <row r="321" spans="1:16" x14ac:dyDescent="0.25">
      <c r="A321" s="75"/>
      <c r="B321" s="76"/>
      <c r="C321" s="77" t="s">
        <v>282</v>
      </c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8"/>
    </row>
    <row r="322" spans="1:16" ht="45" x14ac:dyDescent="0.25">
      <c r="A322" s="79"/>
      <c r="B322" s="80" t="s">
        <v>60</v>
      </c>
      <c r="C322" s="81" t="s">
        <v>61</v>
      </c>
      <c r="D322" s="81"/>
      <c r="E322" s="81"/>
      <c r="F322" s="81"/>
      <c r="G322" s="81"/>
      <c r="H322" s="81"/>
      <c r="I322" s="81"/>
      <c r="J322" s="81"/>
      <c r="K322" s="81"/>
      <c r="L322" s="81"/>
      <c r="M322" s="81"/>
      <c r="N322" s="81"/>
      <c r="O322" s="81"/>
      <c r="P322" s="82"/>
    </row>
    <row r="323" spans="1:16" ht="45" x14ac:dyDescent="0.25">
      <c r="A323" s="79"/>
      <c r="B323" s="80" t="s">
        <v>62</v>
      </c>
      <c r="C323" s="81" t="s">
        <v>63</v>
      </c>
      <c r="D323" s="81"/>
      <c r="E323" s="81"/>
      <c r="F323" s="81"/>
      <c r="G323" s="81"/>
      <c r="H323" s="81"/>
      <c r="I323" s="81"/>
      <c r="J323" s="81"/>
      <c r="K323" s="81"/>
      <c r="L323" s="81"/>
      <c r="M323" s="81"/>
      <c r="N323" s="81"/>
      <c r="O323" s="81"/>
      <c r="P323" s="82"/>
    </row>
    <row r="324" spans="1:16" x14ac:dyDescent="0.25">
      <c r="A324" s="83"/>
      <c r="B324" s="84" t="s">
        <v>64</v>
      </c>
      <c r="C324" s="4" t="s">
        <v>65</v>
      </c>
      <c r="D324" s="4"/>
      <c r="E324" s="4"/>
      <c r="F324" s="4"/>
      <c r="G324" s="4"/>
      <c r="H324" s="85"/>
      <c r="I324" s="86"/>
      <c r="J324" s="86"/>
      <c r="K324" s="86"/>
      <c r="L324" s="87"/>
      <c r="M324" s="86"/>
      <c r="N324" s="87"/>
      <c r="O324" s="86"/>
      <c r="P324" s="88">
        <v>54426.66</v>
      </c>
    </row>
    <row r="325" spans="1:16" x14ac:dyDescent="0.25">
      <c r="A325" s="83"/>
      <c r="B325" s="84"/>
      <c r="C325" s="4" t="s">
        <v>66</v>
      </c>
      <c r="D325" s="4"/>
      <c r="E325" s="4"/>
      <c r="F325" s="4"/>
      <c r="G325" s="4"/>
      <c r="H325" s="85" t="s">
        <v>67</v>
      </c>
      <c r="I325" s="86"/>
      <c r="J325" s="86"/>
      <c r="K325" s="89">
        <v>32.816400000000002</v>
      </c>
      <c r="L325" s="87"/>
      <c r="M325" s="86"/>
      <c r="N325" s="87"/>
      <c r="O325" s="86"/>
      <c r="P325" s="88">
        <v>20072.32</v>
      </c>
    </row>
    <row r="326" spans="1:16" ht="22.5" x14ac:dyDescent="0.25">
      <c r="A326" s="90"/>
      <c r="B326" s="84" t="s">
        <v>85</v>
      </c>
      <c r="C326" s="4" t="s">
        <v>86</v>
      </c>
      <c r="D326" s="4"/>
      <c r="E326" s="4"/>
      <c r="F326" s="4"/>
      <c r="G326" s="4"/>
      <c r="H326" s="85" t="s">
        <v>70</v>
      </c>
      <c r="I326" s="102">
        <v>58</v>
      </c>
      <c r="J326" s="91">
        <v>1.1499999999999999</v>
      </c>
      <c r="K326" s="89">
        <v>32.816400000000002</v>
      </c>
      <c r="L326" s="113"/>
      <c r="M326" s="114"/>
      <c r="N326" s="94">
        <v>1658.52</v>
      </c>
      <c r="O326" s="86"/>
      <c r="P326" s="88">
        <v>54426.66</v>
      </c>
    </row>
    <row r="327" spans="1:16" x14ac:dyDescent="0.25">
      <c r="A327" s="95"/>
      <c r="B327" s="84" t="s">
        <v>71</v>
      </c>
      <c r="C327" s="4" t="s">
        <v>72</v>
      </c>
      <c r="D327" s="4"/>
      <c r="E327" s="4"/>
      <c r="F327" s="4"/>
      <c r="G327" s="4"/>
      <c r="H327" s="85" t="s">
        <v>67</v>
      </c>
      <c r="I327" s="102">
        <v>58</v>
      </c>
      <c r="J327" s="91">
        <v>1.1499999999999999</v>
      </c>
      <c r="K327" s="89">
        <v>32.816400000000002</v>
      </c>
      <c r="L327" s="87"/>
      <c r="M327" s="86"/>
      <c r="N327" s="96">
        <v>407.77</v>
      </c>
      <c r="O327" s="97">
        <v>1.5</v>
      </c>
      <c r="P327" s="88">
        <v>20072.32</v>
      </c>
    </row>
    <row r="328" spans="1:16" x14ac:dyDescent="0.25">
      <c r="A328" s="98"/>
      <c r="B328" s="80"/>
      <c r="C328" s="99" t="s">
        <v>73</v>
      </c>
      <c r="D328" s="99"/>
      <c r="E328" s="99"/>
      <c r="F328" s="99"/>
      <c r="G328" s="99"/>
      <c r="H328" s="68"/>
      <c r="I328" s="69"/>
      <c r="J328" s="69"/>
      <c r="K328" s="69"/>
      <c r="L328" s="72"/>
      <c r="M328" s="69"/>
      <c r="N328" s="100"/>
      <c r="O328" s="69"/>
      <c r="P328" s="101">
        <v>74498.98</v>
      </c>
    </row>
    <row r="329" spans="1:16" x14ac:dyDescent="0.25">
      <c r="A329" s="95"/>
      <c r="B329" s="84"/>
      <c r="C329" s="4" t="s">
        <v>74</v>
      </c>
      <c r="D329" s="4"/>
      <c r="E329" s="4"/>
      <c r="F329" s="4"/>
      <c r="G329" s="4"/>
      <c r="H329" s="85"/>
      <c r="I329" s="86"/>
      <c r="J329" s="86"/>
      <c r="K329" s="86"/>
      <c r="L329" s="87"/>
      <c r="M329" s="86"/>
      <c r="N329" s="87"/>
      <c r="O329" s="86"/>
      <c r="P329" s="88">
        <v>20072.32</v>
      </c>
    </row>
    <row r="330" spans="1:16" ht="22.5" x14ac:dyDescent="0.25">
      <c r="A330" s="95"/>
      <c r="B330" s="84" t="s">
        <v>87</v>
      </c>
      <c r="C330" s="4" t="s">
        <v>88</v>
      </c>
      <c r="D330" s="4"/>
      <c r="E330" s="4"/>
      <c r="F330" s="4"/>
      <c r="G330" s="4"/>
      <c r="H330" s="85" t="s">
        <v>77</v>
      </c>
      <c r="I330" s="102">
        <v>92</v>
      </c>
      <c r="J330" s="86"/>
      <c r="K330" s="102">
        <v>92</v>
      </c>
      <c r="L330" s="87"/>
      <c r="M330" s="86"/>
      <c r="N330" s="87"/>
      <c r="O330" s="86"/>
      <c r="P330" s="88">
        <v>18466.53</v>
      </c>
    </row>
    <row r="331" spans="1:16" ht="22.5" x14ac:dyDescent="0.25">
      <c r="A331" s="95"/>
      <c r="B331" s="84" t="s">
        <v>89</v>
      </c>
      <c r="C331" s="4" t="s">
        <v>90</v>
      </c>
      <c r="D331" s="4"/>
      <c r="E331" s="4"/>
      <c r="F331" s="4"/>
      <c r="G331" s="4"/>
      <c r="H331" s="85" t="s">
        <v>77</v>
      </c>
      <c r="I331" s="102">
        <v>46</v>
      </c>
      <c r="J331" s="86"/>
      <c r="K331" s="102">
        <v>46</v>
      </c>
      <c r="L331" s="87"/>
      <c r="M331" s="86"/>
      <c r="N331" s="87"/>
      <c r="O331" s="86"/>
      <c r="P331" s="88">
        <v>9233.27</v>
      </c>
    </row>
    <row r="332" spans="1:16" x14ac:dyDescent="0.25">
      <c r="A332" s="103"/>
      <c r="B332" s="104"/>
      <c r="C332" s="99" t="s">
        <v>80</v>
      </c>
      <c r="D332" s="99"/>
      <c r="E332" s="99"/>
      <c r="F332" s="99"/>
      <c r="G332" s="99"/>
      <c r="H332" s="68"/>
      <c r="I332" s="69"/>
      <c r="J332" s="69"/>
      <c r="K332" s="69"/>
      <c r="L332" s="72"/>
      <c r="M332" s="69"/>
      <c r="N332" s="100">
        <v>207721.1</v>
      </c>
      <c r="O332" s="69"/>
      <c r="P332" s="101">
        <v>102198.78</v>
      </c>
    </row>
    <row r="333" spans="1:16" x14ac:dyDescent="0.25">
      <c r="A333" s="105"/>
      <c r="B333" s="106"/>
      <c r="C333" s="106"/>
      <c r="D333" s="106"/>
      <c r="E333" s="106"/>
      <c r="F333" s="106"/>
      <c r="G333" s="106"/>
      <c r="H333" s="107"/>
      <c r="I333" s="108"/>
      <c r="J333" s="108"/>
      <c r="K333" s="108"/>
      <c r="L333" s="109"/>
      <c r="M333" s="108"/>
      <c r="N333" s="109"/>
      <c r="O333" s="108"/>
      <c r="P333" s="110"/>
    </row>
    <row r="334" spans="1:16" ht="22.5" x14ac:dyDescent="0.25">
      <c r="A334" s="65" t="s">
        <v>283</v>
      </c>
      <c r="B334" s="66" t="s">
        <v>92</v>
      </c>
      <c r="C334" s="67" t="s">
        <v>93</v>
      </c>
      <c r="D334" s="67"/>
      <c r="E334" s="67"/>
      <c r="F334" s="67"/>
      <c r="G334" s="67"/>
      <c r="H334" s="68" t="s">
        <v>83</v>
      </c>
      <c r="I334" s="69">
        <v>0.49199999999999999</v>
      </c>
      <c r="J334" s="70">
        <v>1</v>
      </c>
      <c r="K334" s="117">
        <v>0.49199999999999999</v>
      </c>
      <c r="L334" s="72"/>
      <c r="M334" s="69"/>
      <c r="N334" s="73"/>
      <c r="O334" s="69"/>
      <c r="P334" s="74"/>
    </row>
    <row r="335" spans="1:16" x14ac:dyDescent="0.25">
      <c r="A335" s="75"/>
      <c r="B335" s="76"/>
      <c r="C335" s="77" t="s">
        <v>282</v>
      </c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8"/>
    </row>
    <row r="336" spans="1:16" ht="45" x14ac:dyDescent="0.25">
      <c r="A336" s="79"/>
      <c r="B336" s="80" t="s">
        <v>60</v>
      </c>
      <c r="C336" s="81" t="s">
        <v>61</v>
      </c>
      <c r="D336" s="81"/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O336" s="81"/>
      <c r="P336" s="82"/>
    </row>
    <row r="337" spans="1:16" ht="45" x14ac:dyDescent="0.25">
      <c r="A337" s="79"/>
      <c r="B337" s="80" t="s">
        <v>62</v>
      </c>
      <c r="C337" s="81" t="s">
        <v>63</v>
      </c>
      <c r="D337" s="81"/>
      <c r="E337" s="81"/>
      <c r="F337" s="81"/>
      <c r="G337" s="81"/>
      <c r="H337" s="81"/>
      <c r="I337" s="81"/>
      <c r="J337" s="81"/>
      <c r="K337" s="81"/>
      <c r="L337" s="81"/>
      <c r="M337" s="81"/>
      <c r="N337" s="81"/>
      <c r="O337" s="81"/>
      <c r="P337" s="82"/>
    </row>
    <row r="338" spans="1:16" x14ac:dyDescent="0.25">
      <c r="A338" s="83"/>
      <c r="B338" s="84" t="s">
        <v>64</v>
      </c>
      <c r="C338" s="4" t="s">
        <v>65</v>
      </c>
      <c r="D338" s="4"/>
      <c r="E338" s="4"/>
      <c r="F338" s="4"/>
      <c r="G338" s="4"/>
      <c r="H338" s="85"/>
      <c r="I338" s="86"/>
      <c r="J338" s="86"/>
      <c r="K338" s="86"/>
      <c r="L338" s="87"/>
      <c r="M338" s="86"/>
      <c r="N338" s="87"/>
      <c r="O338" s="86"/>
      <c r="P338" s="88">
        <v>51502.26</v>
      </c>
    </row>
    <row r="339" spans="1:16" x14ac:dyDescent="0.25">
      <c r="A339" s="83"/>
      <c r="B339" s="84"/>
      <c r="C339" s="4" t="s">
        <v>66</v>
      </c>
      <c r="D339" s="4"/>
      <c r="E339" s="4"/>
      <c r="F339" s="4"/>
      <c r="G339" s="4"/>
      <c r="H339" s="85" t="s">
        <v>67</v>
      </c>
      <c r="I339" s="86"/>
      <c r="J339" s="86"/>
      <c r="K339" s="123">
        <v>31.119</v>
      </c>
      <c r="L339" s="87"/>
      <c r="M339" s="86"/>
      <c r="N339" s="87"/>
      <c r="O339" s="86"/>
      <c r="P339" s="88">
        <v>19034.09</v>
      </c>
    </row>
    <row r="340" spans="1:16" ht="22.5" x14ac:dyDescent="0.25">
      <c r="A340" s="90"/>
      <c r="B340" s="84" t="s">
        <v>95</v>
      </c>
      <c r="C340" s="4" t="s">
        <v>96</v>
      </c>
      <c r="D340" s="4"/>
      <c r="E340" s="4"/>
      <c r="F340" s="4"/>
      <c r="G340" s="4"/>
      <c r="H340" s="85" t="s">
        <v>70</v>
      </c>
      <c r="I340" s="102">
        <v>55</v>
      </c>
      <c r="J340" s="91">
        <v>1.1499999999999999</v>
      </c>
      <c r="K340" s="123">
        <v>31.119</v>
      </c>
      <c r="L340" s="113"/>
      <c r="M340" s="114"/>
      <c r="N340" s="94">
        <v>1655.01</v>
      </c>
      <c r="O340" s="86"/>
      <c r="P340" s="88">
        <v>51502.26</v>
      </c>
    </row>
    <row r="341" spans="1:16" x14ac:dyDescent="0.25">
      <c r="A341" s="95"/>
      <c r="B341" s="84" t="s">
        <v>71</v>
      </c>
      <c r="C341" s="4" t="s">
        <v>72</v>
      </c>
      <c r="D341" s="4"/>
      <c r="E341" s="4"/>
      <c r="F341" s="4"/>
      <c r="G341" s="4"/>
      <c r="H341" s="85" t="s">
        <v>67</v>
      </c>
      <c r="I341" s="102">
        <v>55</v>
      </c>
      <c r="J341" s="91">
        <v>1.1499999999999999</v>
      </c>
      <c r="K341" s="123">
        <v>31.119</v>
      </c>
      <c r="L341" s="87"/>
      <c r="M341" s="86"/>
      <c r="N341" s="96">
        <v>407.77</v>
      </c>
      <c r="O341" s="97">
        <v>1.5</v>
      </c>
      <c r="P341" s="88">
        <v>19034.09</v>
      </c>
    </row>
    <row r="342" spans="1:16" x14ac:dyDescent="0.25">
      <c r="A342" s="98"/>
      <c r="B342" s="80"/>
      <c r="C342" s="99" t="s">
        <v>73</v>
      </c>
      <c r="D342" s="99"/>
      <c r="E342" s="99"/>
      <c r="F342" s="99"/>
      <c r="G342" s="99"/>
      <c r="H342" s="68"/>
      <c r="I342" s="69"/>
      <c r="J342" s="69"/>
      <c r="K342" s="69"/>
      <c r="L342" s="72"/>
      <c r="M342" s="69"/>
      <c r="N342" s="100"/>
      <c r="O342" s="69"/>
      <c r="P342" s="101">
        <v>70536.350000000006</v>
      </c>
    </row>
    <row r="343" spans="1:16" x14ac:dyDescent="0.25">
      <c r="A343" s="95"/>
      <c r="B343" s="84"/>
      <c r="C343" s="4" t="s">
        <v>74</v>
      </c>
      <c r="D343" s="4"/>
      <c r="E343" s="4"/>
      <c r="F343" s="4"/>
      <c r="G343" s="4"/>
      <c r="H343" s="85"/>
      <c r="I343" s="86"/>
      <c r="J343" s="86"/>
      <c r="K343" s="86"/>
      <c r="L343" s="87"/>
      <c r="M343" s="86"/>
      <c r="N343" s="87"/>
      <c r="O343" s="86"/>
      <c r="P343" s="88">
        <v>19034.09</v>
      </c>
    </row>
    <row r="344" spans="1:16" ht="22.5" x14ac:dyDescent="0.25">
      <c r="A344" s="95"/>
      <c r="B344" s="84" t="s">
        <v>87</v>
      </c>
      <c r="C344" s="4" t="s">
        <v>88</v>
      </c>
      <c r="D344" s="4"/>
      <c r="E344" s="4"/>
      <c r="F344" s="4"/>
      <c r="G344" s="4"/>
      <c r="H344" s="85" t="s">
        <v>77</v>
      </c>
      <c r="I344" s="102">
        <v>92</v>
      </c>
      <c r="J344" s="86"/>
      <c r="K344" s="102">
        <v>92</v>
      </c>
      <c r="L344" s="87"/>
      <c r="M344" s="86"/>
      <c r="N344" s="87"/>
      <c r="O344" s="86"/>
      <c r="P344" s="88">
        <v>17511.36</v>
      </c>
    </row>
    <row r="345" spans="1:16" ht="22.5" x14ac:dyDescent="0.25">
      <c r="A345" s="95"/>
      <c r="B345" s="84" t="s">
        <v>89</v>
      </c>
      <c r="C345" s="4" t="s">
        <v>90</v>
      </c>
      <c r="D345" s="4"/>
      <c r="E345" s="4"/>
      <c r="F345" s="4"/>
      <c r="G345" s="4"/>
      <c r="H345" s="85" t="s">
        <v>77</v>
      </c>
      <c r="I345" s="102">
        <v>46</v>
      </c>
      <c r="J345" s="86"/>
      <c r="K345" s="102">
        <v>46</v>
      </c>
      <c r="L345" s="87"/>
      <c r="M345" s="86"/>
      <c r="N345" s="87"/>
      <c r="O345" s="86"/>
      <c r="P345" s="88">
        <v>8755.68</v>
      </c>
    </row>
    <row r="346" spans="1:16" x14ac:dyDescent="0.25">
      <c r="A346" s="103"/>
      <c r="B346" s="104"/>
      <c r="C346" s="99" t="s">
        <v>80</v>
      </c>
      <c r="D346" s="99"/>
      <c r="E346" s="99"/>
      <c r="F346" s="99"/>
      <c r="G346" s="99"/>
      <c r="H346" s="68"/>
      <c r="I346" s="69"/>
      <c r="J346" s="69"/>
      <c r="K346" s="69"/>
      <c r="L346" s="72"/>
      <c r="M346" s="69"/>
      <c r="N346" s="100">
        <v>196754.86</v>
      </c>
      <c r="O346" s="69"/>
      <c r="P346" s="101">
        <v>96803.39</v>
      </c>
    </row>
    <row r="347" spans="1:16" x14ac:dyDescent="0.25">
      <c r="A347" s="105"/>
      <c r="B347" s="106"/>
      <c r="C347" s="106"/>
      <c r="D347" s="106"/>
      <c r="E347" s="106"/>
      <c r="F347" s="106"/>
      <c r="G347" s="106"/>
      <c r="H347" s="107"/>
      <c r="I347" s="108"/>
      <c r="J347" s="108"/>
      <c r="K347" s="108"/>
      <c r="L347" s="109"/>
      <c r="M347" s="108"/>
      <c r="N347" s="109"/>
      <c r="O347" s="108"/>
      <c r="P347" s="110"/>
    </row>
    <row r="348" spans="1:16" ht="22.5" x14ac:dyDescent="0.25">
      <c r="A348" s="65" t="s">
        <v>284</v>
      </c>
      <c r="B348" s="66" t="s">
        <v>98</v>
      </c>
      <c r="C348" s="67" t="s">
        <v>99</v>
      </c>
      <c r="D348" s="67"/>
      <c r="E348" s="67"/>
      <c r="F348" s="67"/>
      <c r="G348" s="67"/>
      <c r="H348" s="68" t="s">
        <v>100</v>
      </c>
      <c r="I348" s="69">
        <v>959.4</v>
      </c>
      <c r="J348" s="70">
        <v>1</v>
      </c>
      <c r="K348" s="71">
        <v>959.4</v>
      </c>
      <c r="L348" s="72"/>
      <c r="M348" s="69"/>
      <c r="N348" s="118">
        <v>74.89</v>
      </c>
      <c r="O348" s="71">
        <v>1.5</v>
      </c>
      <c r="P348" s="101">
        <v>107774.2</v>
      </c>
    </row>
    <row r="349" spans="1:16" x14ac:dyDescent="0.25">
      <c r="A349" s="75"/>
      <c r="B349" s="76"/>
      <c r="C349" s="77" t="s">
        <v>285</v>
      </c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8"/>
    </row>
    <row r="350" spans="1:16" ht="33.75" x14ac:dyDescent="0.25">
      <c r="A350" s="79"/>
      <c r="B350" s="80" t="s">
        <v>102</v>
      </c>
      <c r="C350" s="81" t="s">
        <v>103</v>
      </c>
      <c r="D350" s="81"/>
      <c r="E350" s="81"/>
      <c r="F350" s="81"/>
      <c r="G350" s="81"/>
      <c r="H350" s="81"/>
      <c r="I350" s="81"/>
      <c r="J350" s="81"/>
      <c r="K350" s="81"/>
      <c r="L350" s="81"/>
      <c r="M350" s="81"/>
      <c r="N350" s="81"/>
      <c r="O350" s="81"/>
      <c r="P350" s="82"/>
    </row>
    <row r="351" spans="1:16" x14ac:dyDescent="0.25">
      <c r="A351" s="103"/>
      <c r="B351" s="104"/>
      <c r="C351" s="99" t="s">
        <v>80</v>
      </c>
      <c r="D351" s="99"/>
      <c r="E351" s="99"/>
      <c r="F351" s="99"/>
      <c r="G351" s="99"/>
      <c r="H351" s="68"/>
      <c r="I351" s="69"/>
      <c r="J351" s="69"/>
      <c r="K351" s="69"/>
      <c r="L351" s="72"/>
      <c r="M351" s="69"/>
      <c r="N351" s="72"/>
      <c r="O351" s="69"/>
      <c r="P351" s="101">
        <v>107774.2</v>
      </c>
    </row>
    <row r="352" spans="1:16" x14ac:dyDescent="0.25">
      <c r="A352" s="105"/>
      <c r="B352" s="106"/>
      <c r="C352" s="106"/>
      <c r="D352" s="106"/>
      <c r="E352" s="106"/>
      <c r="F352" s="106"/>
      <c r="G352" s="106"/>
      <c r="H352" s="107"/>
      <c r="I352" s="108"/>
      <c r="J352" s="108"/>
      <c r="K352" s="108"/>
      <c r="L352" s="109"/>
      <c r="M352" s="108"/>
      <c r="N352" s="109"/>
      <c r="O352" s="108"/>
      <c r="P352" s="110"/>
    </row>
    <row r="353" spans="1:16" ht="22.5" x14ac:dyDescent="0.25">
      <c r="A353" s="65" t="s">
        <v>286</v>
      </c>
      <c r="B353" s="66" t="s">
        <v>105</v>
      </c>
      <c r="C353" s="67" t="s">
        <v>106</v>
      </c>
      <c r="D353" s="67"/>
      <c r="E353" s="67"/>
      <c r="F353" s="67"/>
      <c r="G353" s="67"/>
      <c r="H353" s="68" t="s">
        <v>83</v>
      </c>
      <c r="I353" s="69">
        <v>1.0680000000000001</v>
      </c>
      <c r="J353" s="70">
        <v>1</v>
      </c>
      <c r="K353" s="117">
        <v>1.0680000000000001</v>
      </c>
      <c r="L353" s="72"/>
      <c r="M353" s="69"/>
      <c r="N353" s="73"/>
      <c r="O353" s="69"/>
      <c r="P353" s="74"/>
    </row>
    <row r="354" spans="1:16" x14ac:dyDescent="0.25">
      <c r="A354" s="75"/>
      <c r="B354" s="76"/>
      <c r="C354" s="77" t="s">
        <v>287</v>
      </c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8"/>
    </row>
    <row r="355" spans="1:16" ht="45" x14ac:dyDescent="0.25">
      <c r="A355" s="79"/>
      <c r="B355" s="80" t="s">
        <v>60</v>
      </c>
      <c r="C355" s="81" t="s">
        <v>61</v>
      </c>
      <c r="D355" s="81"/>
      <c r="E355" s="81"/>
      <c r="F355" s="81"/>
      <c r="G355" s="81"/>
      <c r="H355" s="81"/>
      <c r="I355" s="81"/>
      <c r="J355" s="81"/>
      <c r="K355" s="81"/>
      <c r="L355" s="81"/>
      <c r="M355" s="81"/>
      <c r="N355" s="81"/>
      <c r="O355" s="81"/>
      <c r="P355" s="82"/>
    </row>
    <row r="356" spans="1:16" ht="45" x14ac:dyDescent="0.25">
      <c r="A356" s="79"/>
      <c r="B356" s="80" t="s">
        <v>62</v>
      </c>
      <c r="C356" s="81" t="s">
        <v>63</v>
      </c>
      <c r="D356" s="81"/>
      <c r="E356" s="81"/>
      <c r="F356" s="81"/>
      <c r="G356" s="81"/>
      <c r="H356" s="81"/>
      <c r="I356" s="81"/>
      <c r="J356" s="81"/>
      <c r="K356" s="81"/>
      <c r="L356" s="81"/>
      <c r="M356" s="81"/>
      <c r="N356" s="81"/>
      <c r="O356" s="81"/>
      <c r="P356" s="82"/>
    </row>
    <row r="357" spans="1:16" x14ac:dyDescent="0.25">
      <c r="A357" s="83"/>
      <c r="B357" s="84" t="s">
        <v>64</v>
      </c>
      <c r="C357" s="4" t="s">
        <v>65</v>
      </c>
      <c r="D357" s="4"/>
      <c r="E357" s="4"/>
      <c r="F357" s="4"/>
      <c r="G357" s="4"/>
      <c r="H357" s="85"/>
      <c r="I357" s="86"/>
      <c r="J357" s="86"/>
      <c r="K357" s="86"/>
      <c r="L357" s="87"/>
      <c r="M357" s="86"/>
      <c r="N357" s="87"/>
      <c r="O357" s="86"/>
      <c r="P357" s="88">
        <v>50724.6</v>
      </c>
    </row>
    <row r="358" spans="1:16" x14ac:dyDescent="0.25">
      <c r="A358" s="83"/>
      <c r="B358" s="84"/>
      <c r="C358" s="4" t="s">
        <v>66</v>
      </c>
      <c r="D358" s="4"/>
      <c r="E358" s="4"/>
      <c r="F358" s="4"/>
      <c r="G358" s="4"/>
      <c r="H358" s="85" t="s">
        <v>67</v>
      </c>
      <c r="I358" s="86"/>
      <c r="J358" s="86"/>
      <c r="K358" s="112">
        <v>9.4571400000000008</v>
      </c>
      <c r="L358" s="87"/>
      <c r="M358" s="86"/>
      <c r="N358" s="87"/>
      <c r="O358" s="86"/>
      <c r="P358" s="88">
        <v>6587.99</v>
      </c>
    </row>
    <row r="359" spans="1:16" ht="22.5" x14ac:dyDescent="0.25">
      <c r="A359" s="90"/>
      <c r="B359" s="84" t="s">
        <v>108</v>
      </c>
      <c r="C359" s="4" t="s">
        <v>109</v>
      </c>
      <c r="D359" s="4"/>
      <c r="E359" s="4"/>
      <c r="F359" s="4"/>
      <c r="G359" s="4"/>
      <c r="H359" s="85" t="s">
        <v>70</v>
      </c>
      <c r="I359" s="97">
        <v>7.7</v>
      </c>
      <c r="J359" s="91">
        <v>1.1499999999999999</v>
      </c>
      <c r="K359" s="112">
        <v>9.4571400000000008</v>
      </c>
      <c r="L359" s="92">
        <v>4002.71</v>
      </c>
      <c r="M359" s="93">
        <v>1.34</v>
      </c>
      <c r="N359" s="94">
        <v>5363.63</v>
      </c>
      <c r="O359" s="86"/>
      <c r="P359" s="88">
        <v>50724.6</v>
      </c>
    </row>
    <row r="360" spans="1:16" x14ac:dyDescent="0.25">
      <c r="A360" s="95"/>
      <c r="B360" s="84" t="s">
        <v>110</v>
      </c>
      <c r="C360" s="4" t="s">
        <v>111</v>
      </c>
      <c r="D360" s="4"/>
      <c r="E360" s="4"/>
      <c r="F360" s="4"/>
      <c r="G360" s="4"/>
      <c r="H360" s="85" t="s">
        <v>67</v>
      </c>
      <c r="I360" s="97">
        <v>7.7</v>
      </c>
      <c r="J360" s="91">
        <v>1.1499999999999999</v>
      </c>
      <c r="K360" s="112">
        <v>9.4571400000000008</v>
      </c>
      <c r="L360" s="87"/>
      <c r="M360" s="86"/>
      <c r="N360" s="96">
        <v>464.41</v>
      </c>
      <c r="O360" s="97">
        <v>1.5</v>
      </c>
      <c r="P360" s="88">
        <v>6587.99</v>
      </c>
    </row>
    <row r="361" spans="1:16" x14ac:dyDescent="0.25">
      <c r="A361" s="98"/>
      <c r="B361" s="80"/>
      <c r="C361" s="99" t="s">
        <v>73</v>
      </c>
      <c r="D361" s="99"/>
      <c r="E361" s="99"/>
      <c r="F361" s="99"/>
      <c r="G361" s="99"/>
      <c r="H361" s="68"/>
      <c r="I361" s="69"/>
      <c r="J361" s="69"/>
      <c r="K361" s="69"/>
      <c r="L361" s="72"/>
      <c r="M361" s="69"/>
      <c r="N361" s="100"/>
      <c r="O361" s="69"/>
      <c r="P361" s="101">
        <v>57312.59</v>
      </c>
    </row>
    <row r="362" spans="1:16" x14ac:dyDescent="0.25">
      <c r="A362" s="95"/>
      <c r="B362" s="84"/>
      <c r="C362" s="4" t="s">
        <v>74</v>
      </c>
      <c r="D362" s="4"/>
      <c r="E362" s="4"/>
      <c r="F362" s="4"/>
      <c r="G362" s="4"/>
      <c r="H362" s="85"/>
      <c r="I362" s="86"/>
      <c r="J362" s="86"/>
      <c r="K362" s="86"/>
      <c r="L362" s="87"/>
      <c r="M362" s="86"/>
      <c r="N362" s="87"/>
      <c r="O362" s="86"/>
      <c r="P362" s="88">
        <v>6587.99</v>
      </c>
    </row>
    <row r="363" spans="1:16" ht="22.5" x14ac:dyDescent="0.25">
      <c r="A363" s="95"/>
      <c r="B363" s="84" t="s">
        <v>87</v>
      </c>
      <c r="C363" s="4" t="s">
        <v>88</v>
      </c>
      <c r="D363" s="4"/>
      <c r="E363" s="4"/>
      <c r="F363" s="4"/>
      <c r="G363" s="4"/>
      <c r="H363" s="85" t="s">
        <v>77</v>
      </c>
      <c r="I363" s="102">
        <v>92</v>
      </c>
      <c r="J363" s="86"/>
      <c r="K363" s="102">
        <v>92</v>
      </c>
      <c r="L363" s="87"/>
      <c r="M363" s="86"/>
      <c r="N363" s="87"/>
      <c r="O363" s="86"/>
      <c r="P363" s="88">
        <v>6060.95</v>
      </c>
    </row>
    <row r="364" spans="1:16" ht="22.5" x14ac:dyDescent="0.25">
      <c r="A364" s="95"/>
      <c r="B364" s="84" t="s">
        <v>89</v>
      </c>
      <c r="C364" s="4" t="s">
        <v>90</v>
      </c>
      <c r="D364" s="4"/>
      <c r="E364" s="4"/>
      <c r="F364" s="4"/>
      <c r="G364" s="4"/>
      <c r="H364" s="85" t="s">
        <v>77</v>
      </c>
      <c r="I364" s="102">
        <v>46</v>
      </c>
      <c r="J364" s="86"/>
      <c r="K364" s="102">
        <v>46</v>
      </c>
      <c r="L364" s="87"/>
      <c r="M364" s="86"/>
      <c r="N364" s="87"/>
      <c r="O364" s="86"/>
      <c r="P364" s="88">
        <v>3030.48</v>
      </c>
    </row>
    <row r="365" spans="1:16" x14ac:dyDescent="0.25">
      <c r="A365" s="103"/>
      <c r="B365" s="104"/>
      <c r="C365" s="99" t="s">
        <v>80</v>
      </c>
      <c r="D365" s="99"/>
      <c r="E365" s="99"/>
      <c r="F365" s="99"/>
      <c r="G365" s="99"/>
      <c r="H365" s="68"/>
      <c r="I365" s="69"/>
      <c r="J365" s="69"/>
      <c r="K365" s="69"/>
      <c r="L365" s="72"/>
      <c r="M365" s="69"/>
      <c r="N365" s="100">
        <v>62176.05</v>
      </c>
      <c r="O365" s="69"/>
      <c r="P365" s="101">
        <v>66404.02</v>
      </c>
    </row>
    <row r="366" spans="1:16" x14ac:dyDescent="0.25">
      <c r="A366" s="105"/>
      <c r="B366" s="106"/>
      <c r="C366" s="106"/>
      <c r="D366" s="106"/>
      <c r="E366" s="106"/>
      <c r="F366" s="106"/>
      <c r="G366" s="106"/>
      <c r="H366" s="107"/>
      <c r="I366" s="108"/>
      <c r="J366" s="108"/>
      <c r="K366" s="108"/>
      <c r="L366" s="109"/>
      <c r="M366" s="108"/>
      <c r="N366" s="109"/>
      <c r="O366" s="108"/>
      <c r="P366" s="110"/>
    </row>
    <row r="367" spans="1:16" ht="22.5" x14ac:dyDescent="0.25">
      <c r="A367" s="65" t="s">
        <v>288</v>
      </c>
      <c r="B367" s="66" t="s">
        <v>113</v>
      </c>
      <c r="C367" s="67" t="s">
        <v>114</v>
      </c>
      <c r="D367" s="67"/>
      <c r="E367" s="67"/>
      <c r="F367" s="67"/>
      <c r="G367" s="67"/>
      <c r="H367" s="68" t="s">
        <v>83</v>
      </c>
      <c r="I367" s="69">
        <v>1.0680000000000001</v>
      </c>
      <c r="J367" s="70">
        <v>1</v>
      </c>
      <c r="K367" s="117">
        <v>1.0680000000000001</v>
      </c>
      <c r="L367" s="72"/>
      <c r="M367" s="69"/>
      <c r="N367" s="73"/>
      <c r="O367" s="69"/>
      <c r="P367" s="74"/>
    </row>
    <row r="368" spans="1:16" ht="45" x14ac:dyDescent="0.25">
      <c r="A368" s="79"/>
      <c r="B368" s="80" t="s">
        <v>60</v>
      </c>
      <c r="C368" s="81" t="s">
        <v>61</v>
      </c>
      <c r="D368" s="81"/>
      <c r="E368" s="81"/>
      <c r="F368" s="81"/>
      <c r="G368" s="81"/>
      <c r="H368" s="81"/>
      <c r="I368" s="81"/>
      <c r="J368" s="81"/>
      <c r="K368" s="81"/>
      <c r="L368" s="81"/>
      <c r="M368" s="81"/>
      <c r="N368" s="81"/>
      <c r="O368" s="81"/>
      <c r="P368" s="82"/>
    </row>
    <row r="369" spans="1:16" ht="45" x14ac:dyDescent="0.25">
      <c r="A369" s="79"/>
      <c r="B369" s="80" t="s">
        <v>62</v>
      </c>
      <c r="C369" s="81" t="s">
        <v>63</v>
      </c>
      <c r="D369" s="81"/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  <c r="P369" s="82"/>
    </row>
    <row r="370" spans="1:16" x14ac:dyDescent="0.25">
      <c r="A370" s="83"/>
      <c r="B370" s="84" t="s">
        <v>64</v>
      </c>
      <c r="C370" s="4" t="s">
        <v>65</v>
      </c>
      <c r="D370" s="4"/>
      <c r="E370" s="4"/>
      <c r="F370" s="4"/>
      <c r="G370" s="4"/>
      <c r="H370" s="85"/>
      <c r="I370" s="86"/>
      <c r="J370" s="86"/>
      <c r="K370" s="86"/>
      <c r="L370" s="87"/>
      <c r="M370" s="86"/>
      <c r="N370" s="87"/>
      <c r="O370" s="86"/>
      <c r="P370" s="88">
        <v>35243.72</v>
      </c>
    </row>
    <row r="371" spans="1:16" x14ac:dyDescent="0.25">
      <c r="A371" s="83"/>
      <c r="B371" s="84"/>
      <c r="C371" s="4" t="s">
        <v>66</v>
      </c>
      <c r="D371" s="4"/>
      <c r="E371" s="4"/>
      <c r="F371" s="4"/>
      <c r="G371" s="4"/>
      <c r="H371" s="85" t="s">
        <v>67</v>
      </c>
      <c r="I371" s="86"/>
      <c r="J371" s="86"/>
      <c r="K371" s="112">
        <v>6.5708700000000002</v>
      </c>
      <c r="L371" s="87"/>
      <c r="M371" s="86"/>
      <c r="N371" s="87"/>
      <c r="O371" s="86"/>
      <c r="P371" s="88">
        <v>4577.37</v>
      </c>
    </row>
    <row r="372" spans="1:16" ht="22.5" x14ac:dyDescent="0.25">
      <c r="A372" s="90"/>
      <c r="B372" s="84" t="s">
        <v>108</v>
      </c>
      <c r="C372" s="4" t="s">
        <v>109</v>
      </c>
      <c r="D372" s="4"/>
      <c r="E372" s="4"/>
      <c r="F372" s="4"/>
      <c r="G372" s="4"/>
      <c r="H372" s="85" t="s">
        <v>70</v>
      </c>
      <c r="I372" s="91">
        <v>5.35</v>
      </c>
      <c r="J372" s="91">
        <v>1.1499999999999999</v>
      </c>
      <c r="K372" s="112">
        <v>6.5708700000000002</v>
      </c>
      <c r="L372" s="92">
        <v>4002.71</v>
      </c>
      <c r="M372" s="93">
        <v>1.34</v>
      </c>
      <c r="N372" s="94">
        <v>5363.63</v>
      </c>
      <c r="O372" s="86"/>
      <c r="P372" s="88">
        <v>35243.72</v>
      </c>
    </row>
    <row r="373" spans="1:16" x14ac:dyDescent="0.25">
      <c r="A373" s="95"/>
      <c r="B373" s="84" t="s">
        <v>110</v>
      </c>
      <c r="C373" s="4" t="s">
        <v>111</v>
      </c>
      <c r="D373" s="4"/>
      <c r="E373" s="4"/>
      <c r="F373" s="4"/>
      <c r="G373" s="4"/>
      <c r="H373" s="85" t="s">
        <v>67</v>
      </c>
      <c r="I373" s="91">
        <v>5.35</v>
      </c>
      <c r="J373" s="91">
        <v>1.1499999999999999</v>
      </c>
      <c r="K373" s="112">
        <v>6.5708700000000002</v>
      </c>
      <c r="L373" s="87"/>
      <c r="M373" s="86"/>
      <c r="N373" s="96">
        <v>464.41</v>
      </c>
      <c r="O373" s="97">
        <v>1.5</v>
      </c>
      <c r="P373" s="88">
        <v>4577.37</v>
      </c>
    </row>
    <row r="374" spans="1:16" x14ac:dyDescent="0.25">
      <c r="A374" s="98"/>
      <c r="B374" s="80"/>
      <c r="C374" s="99" t="s">
        <v>73</v>
      </c>
      <c r="D374" s="99"/>
      <c r="E374" s="99"/>
      <c r="F374" s="99"/>
      <c r="G374" s="99"/>
      <c r="H374" s="68"/>
      <c r="I374" s="69"/>
      <c r="J374" s="69"/>
      <c r="K374" s="69"/>
      <c r="L374" s="72"/>
      <c r="M374" s="69"/>
      <c r="N374" s="100"/>
      <c r="O374" s="69"/>
      <c r="P374" s="101">
        <v>39821.089999999997</v>
      </c>
    </row>
    <row r="375" spans="1:16" x14ac:dyDescent="0.25">
      <c r="A375" s="95"/>
      <c r="B375" s="84"/>
      <c r="C375" s="4" t="s">
        <v>74</v>
      </c>
      <c r="D375" s="4"/>
      <c r="E375" s="4"/>
      <c r="F375" s="4"/>
      <c r="G375" s="4"/>
      <c r="H375" s="85"/>
      <c r="I375" s="86"/>
      <c r="J375" s="86"/>
      <c r="K375" s="86"/>
      <c r="L375" s="87"/>
      <c r="M375" s="86"/>
      <c r="N375" s="87"/>
      <c r="O375" s="86"/>
      <c r="P375" s="88">
        <v>4577.37</v>
      </c>
    </row>
    <row r="376" spans="1:16" ht="22.5" x14ac:dyDescent="0.25">
      <c r="A376" s="95"/>
      <c r="B376" s="84" t="s">
        <v>87</v>
      </c>
      <c r="C376" s="4" t="s">
        <v>88</v>
      </c>
      <c r="D376" s="4"/>
      <c r="E376" s="4"/>
      <c r="F376" s="4"/>
      <c r="G376" s="4"/>
      <c r="H376" s="85" t="s">
        <v>77</v>
      </c>
      <c r="I376" s="102">
        <v>92</v>
      </c>
      <c r="J376" s="86"/>
      <c r="K376" s="102">
        <v>92</v>
      </c>
      <c r="L376" s="87"/>
      <c r="M376" s="86"/>
      <c r="N376" s="87"/>
      <c r="O376" s="86"/>
      <c r="P376" s="88">
        <v>4211.18</v>
      </c>
    </row>
    <row r="377" spans="1:16" ht="22.5" x14ac:dyDescent="0.25">
      <c r="A377" s="95"/>
      <c r="B377" s="84" t="s">
        <v>89</v>
      </c>
      <c r="C377" s="4" t="s">
        <v>90</v>
      </c>
      <c r="D377" s="4"/>
      <c r="E377" s="4"/>
      <c r="F377" s="4"/>
      <c r="G377" s="4"/>
      <c r="H377" s="85" t="s">
        <v>77</v>
      </c>
      <c r="I377" s="102">
        <v>46</v>
      </c>
      <c r="J377" s="86"/>
      <c r="K377" s="102">
        <v>46</v>
      </c>
      <c r="L377" s="87"/>
      <c r="M377" s="86"/>
      <c r="N377" s="87"/>
      <c r="O377" s="86"/>
      <c r="P377" s="88">
        <v>2105.59</v>
      </c>
    </row>
    <row r="378" spans="1:16" x14ac:dyDescent="0.25">
      <c r="A378" s="103"/>
      <c r="B378" s="104"/>
      <c r="C378" s="99" t="s">
        <v>80</v>
      </c>
      <c r="D378" s="99"/>
      <c r="E378" s="99"/>
      <c r="F378" s="99"/>
      <c r="G378" s="99"/>
      <c r="H378" s="68"/>
      <c r="I378" s="69"/>
      <c r="J378" s="69"/>
      <c r="K378" s="69"/>
      <c r="L378" s="72"/>
      <c r="M378" s="69"/>
      <c r="N378" s="100">
        <v>43200.24</v>
      </c>
      <c r="O378" s="69"/>
      <c r="P378" s="101">
        <v>46137.86</v>
      </c>
    </row>
    <row r="379" spans="1:16" x14ac:dyDescent="0.25">
      <c r="A379" s="105"/>
      <c r="B379" s="106"/>
      <c r="C379" s="106"/>
      <c r="D379" s="106"/>
      <c r="E379" s="106"/>
      <c r="F379" s="106"/>
      <c r="G379" s="106"/>
      <c r="H379" s="107"/>
      <c r="I379" s="108"/>
      <c r="J379" s="108"/>
      <c r="K379" s="108"/>
      <c r="L379" s="109"/>
      <c r="M379" s="108"/>
      <c r="N379" s="109"/>
      <c r="O379" s="108"/>
      <c r="P379" s="110"/>
    </row>
    <row r="380" spans="1:16" ht="22.5" x14ac:dyDescent="0.25">
      <c r="A380" s="65" t="s">
        <v>289</v>
      </c>
      <c r="B380" s="66" t="s">
        <v>116</v>
      </c>
      <c r="C380" s="67" t="s">
        <v>117</v>
      </c>
      <c r="D380" s="67"/>
      <c r="E380" s="67"/>
      <c r="F380" s="67"/>
      <c r="G380" s="67"/>
      <c r="H380" s="68" t="s">
        <v>83</v>
      </c>
      <c r="I380" s="69">
        <v>8.9599999999999999E-2</v>
      </c>
      <c r="J380" s="70">
        <v>1</v>
      </c>
      <c r="K380" s="111">
        <v>8.9599999999999999E-2</v>
      </c>
      <c r="L380" s="72"/>
      <c r="M380" s="69"/>
      <c r="N380" s="73"/>
      <c r="O380" s="69"/>
      <c r="P380" s="74"/>
    </row>
    <row r="381" spans="1:16" x14ac:dyDescent="0.25">
      <c r="A381" s="75"/>
      <c r="B381" s="76"/>
      <c r="C381" s="77" t="s">
        <v>290</v>
      </c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8"/>
    </row>
    <row r="382" spans="1:16" ht="45" x14ac:dyDescent="0.25">
      <c r="A382" s="79"/>
      <c r="B382" s="80" t="s">
        <v>60</v>
      </c>
      <c r="C382" s="81" t="s">
        <v>61</v>
      </c>
      <c r="D382" s="81"/>
      <c r="E382" s="81"/>
      <c r="F382" s="81"/>
      <c r="G382" s="81"/>
      <c r="H382" s="81"/>
      <c r="I382" s="81"/>
      <c r="J382" s="81"/>
      <c r="K382" s="81"/>
      <c r="L382" s="81"/>
      <c r="M382" s="81"/>
      <c r="N382" s="81"/>
      <c r="O382" s="81"/>
      <c r="P382" s="82"/>
    </row>
    <row r="383" spans="1:16" ht="45" x14ac:dyDescent="0.25">
      <c r="A383" s="79"/>
      <c r="B383" s="80" t="s">
        <v>62</v>
      </c>
      <c r="C383" s="81" t="s">
        <v>63</v>
      </c>
      <c r="D383" s="81"/>
      <c r="E383" s="81"/>
      <c r="F383" s="81"/>
      <c r="G383" s="81"/>
      <c r="H383" s="81"/>
      <c r="I383" s="81"/>
      <c r="J383" s="81"/>
      <c r="K383" s="81"/>
      <c r="L383" s="81"/>
      <c r="M383" s="81"/>
      <c r="N383" s="81"/>
      <c r="O383" s="81"/>
      <c r="P383" s="82"/>
    </row>
    <row r="384" spans="1:16" x14ac:dyDescent="0.25">
      <c r="A384" s="83"/>
      <c r="B384" s="84" t="s">
        <v>64</v>
      </c>
      <c r="C384" s="4" t="s">
        <v>65</v>
      </c>
      <c r="D384" s="4"/>
      <c r="E384" s="4"/>
      <c r="F384" s="4"/>
      <c r="G384" s="4"/>
      <c r="H384" s="85"/>
      <c r="I384" s="86"/>
      <c r="J384" s="86"/>
      <c r="K384" s="86"/>
      <c r="L384" s="87"/>
      <c r="M384" s="86"/>
      <c r="N384" s="87"/>
      <c r="O384" s="86"/>
      <c r="P384" s="88">
        <v>4774.8999999999996</v>
      </c>
    </row>
    <row r="385" spans="1:16" x14ac:dyDescent="0.25">
      <c r="A385" s="83"/>
      <c r="B385" s="84"/>
      <c r="C385" s="4" t="s">
        <v>66</v>
      </c>
      <c r="D385" s="4"/>
      <c r="E385" s="4"/>
      <c r="F385" s="4"/>
      <c r="G385" s="4"/>
      <c r="H385" s="85" t="s">
        <v>67</v>
      </c>
      <c r="I385" s="86"/>
      <c r="J385" s="86"/>
      <c r="K385" s="112">
        <v>2.8851200000000001</v>
      </c>
      <c r="L385" s="87"/>
      <c r="M385" s="86"/>
      <c r="N385" s="87"/>
      <c r="O385" s="86"/>
      <c r="P385" s="88">
        <v>1764.7</v>
      </c>
    </row>
    <row r="386" spans="1:16" ht="22.5" x14ac:dyDescent="0.25">
      <c r="A386" s="90"/>
      <c r="B386" s="84" t="s">
        <v>95</v>
      </c>
      <c r="C386" s="4" t="s">
        <v>96</v>
      </c>
      <c r="D386" s="4"/>
      <c r="E386" s="4"/>
      <c r="F386" s="4"/>
      <c r="G386" s="4"/>
      <c r="H386" s="85" t="s">
        <v>70</v>
      </c>
      <c r="I386" s="102">
        <v>28</v>
      </c>
      <c r="J386" s="91">
        <v>1.1499999999999999</v>
      </c>
      <c r="K386" s="112">
        <v>2.8851200000000001</v>
      </c>
      <c r="L386" s="113"/>
      <c r="M386" s="114"/>
      <c r="N386" s="94">
        <v>1655.01</v>
      </c>
      <c r="O386" s="86"/>
      <c r="P386" s="88">
        <v>4774.8999999999996</v>
      </c>
    </row>
    <row r="387" spans="1:16" x14ac:dyDescent="0.25">
      <c r="A387" s="95"/>
      <c r="B387" s="84" t="s">
        <v>71</v>
      </c>
      <c r="C387" s="4" t="s">
        <v>72</v>
      </c>
      <c r="D387" s="4"/>
      <c r="E387" s="4"/>
      <c r="F387" s="4"/>
      <c r="G387" s="4"/>
      <c r="H387" s="85" t="s">
        <v>67</v>
      </c>
      <c r="I387" s="102">
        <v>28</v>
      </c>
      <c r="J387" s="91">
        <v>1.1499999999999999</v>
      </c>
      <c r="K387" s="112">
        <v>2.8851200000000001</v>
      </c>
      <c r="L387" s="87"/>
      <c r="M387" s="86"/>
      <c r="N387" s="96">
        <v>407.77</v>
      </c>
      <c r="O387" s="97">
        <v>1.5</v>
      </c>
      <c r="P387" s="88">
        <v>1764.7</v>
      </c>
    </row>
    <row r="388" spans="1:16" x14ac:dyDescent="0.25">
      <c r="A388" s="98"/>
      <c r="B388" s="80"/>
      <c r="C388" s="99" t="s">
        <v>73</v>
      </c>
      <c r="D388" s="99"/>
      <c r="E388" s="99"/>
      <c r="F388" s="99"/>
      <c r="G388" s="99"/>
      <c r="H388" s="68"/>
      <c r="I388" s="69"/>
      <c r="J388" s="69"/>
      <c r="K388" s="69"/>
      <c r="L388" s="72"/>
      <c r="M388" s="69"/>
      <c r="N388" s="100"/>
      <c r="O388" s="69"/>
      <c r="P388" s="101">
        <v>6539.6</v>
      </c>
    </row>
    <row r="389" spans="1:16" x14ac:dyDescent="0.25">
      <c r="A389" s="95"/>
      <c r="B389" s="84"/>
      <c r="C389" s="4" t="s">
        <v>74</v>
      </c>
      <c r="D389" s="4"/>
      <c r="E389" s="4"/>
      <c r="F389" s="4"/>
      <c r="G389" s="4"/>
      <c r="H389" s="85"/>
      <c r="I389" s="86"/>
      <c r="J389" s="86"/>
      <c r="K389" s="86"/>
      <c r="L389" s="87"/>
      <c r="M389" s="86"/>
      <c r="N389" s="87"/>
      <c r="O389" s="86"/>
      <c r="P389" s="88">
        <v>1764.7</v>
      </c>
    </row>
    <row r="390" spans="1:16" ht="22.5" x14ac:dyDescent="0.25">
      <c r="A390" s="95"/>
      <c r="B390" s="84" t="s">
        <v>87</v>
      </c>
      <c r="C390" s="4" t="s">
        <v>88</v>
      </c>
      <c r="D390" s="4"/>
      <c r="E390" s="4"/>
      <c r="F390" s="4"/>
      <c r="G390" s="4"/>
      <c r="H390" s="85" t="s">
        <v>77</v>
      </c>
      <c r="I390" s="102">
        <v>92</v>
      </c>
      <c r="J390" s="86"/>
      <c r="K390" s="102">
        <v>92</v>
      </c>
      <c r="L390" s="87"/>
      <c r="M390" s="86"/>
      <c r="N390" s="87"/>
      <c r="O390" s="86"/>
      <c r="P390" s="88">
        <v>1623.52</v>
      </c>
    </row>
    <row r="391" spans="1:16" ht="22.5" x14ac:dyDescent="0.25">
      <c r="A391" s="95"/>
      <c r="B391" s="84" t="s">
        <v>89</v>
      </c>
      <c r="C391" s="4" t="s">
        <v>90</v>
      </c>
      <c r="D391" s="4"/>
      <c r="E391" s="4"/>
      <c r="F391" s="4"/>
      <c r="G391" s="4"/>
      <c r="H391" s="85" t="s">
        <v>77</v>
      </c>
      <c r="I391" s="102">
        <v>46</v>
      </c>
      <c r="J391" s="86"/>
      <c r="K391" s="102">
        <v>46</v>
      </c>
      <c r="L391" s="87"/>
      <c r="M391" s="86"/>
      <c r="N391" s="87"/>
      <c r="O391" s="86"/>
      <c r="P391" s="119">
        <v>811.76</v>
      </c>
    </row>
    <row r="392" spans="1:16" x14ac:dyDescent="0.25">
      <c r="A392" s="103"/>
      <c r="B392" s="104"/>
      <c r="C392" s="99" t="s">
        <v>80</v>
      </c>
      <c r="D392" s="99"/>
      <c r="E392" s="99"/>
      <c r="F392" s="99"/>
      <c r="G392" s="99"/>
      <c r="H392" s="68"/>
      <c r="I392" s="69"/>
      <c r="J392" s="69"/>
      <c r="K392" s="69"/>
      <c r="L392" s="72"/>
      <c r="M392" s="69"/>
      <c r="N392" s="100">
        <v>100166.07</v>
      </c>
      <c r="O392" s="69"/>
      <c r="P392" s="101">
        <v>8974.8799999999992</v>
      </c>
    </row>
    <row r="393" spans="1:16" x14ac:dyDescent="0.25">
      <c r="A393" s="105"/>
      <c r="B393" s="106"/>
      <c r="C393" s="106"/>
      <c r="D393" s="106"/>
      <c r="E393" s="106"/>
      <c r="F393" s="106"/>
      <c r="G393" s="106"/>
      <c r="H393" s="107"/>
      <c r="I393" s="108"/>
      <c r="J393" s="108"/>
      <c r="K393" s="108"/>
      <c r="L393" s="109"/>
      <c r="M393" s="108"/>
      <c r="N393" s="109"/>
      <c r="O393" s="108"/>
      <c r="P393" s="110"/>
    </row>
    <row r="394" spans="1:16" ht="22.5" x14ac:dyDescent="0.25">
      <c r="A394" s="65" t="s">
        <v>291</v>
      </c>
      <c r="B394" s="66" t="s">
        <v>98</v>
      </c>
      <c r="C394" s="67" t="s">
        <v>99</v>
      </c>
      <c r="D394" s="67"/>
      <c r="E394" s="67"/>
      <c r="F394" s="67"/>
      <c r="G394" s="67"/>
      <c r="H394" s="68" t="s">
        <v>100</v>
      </c>
      <c r="I394" s="69">
        <v>174.72</v>
      </c>
      <c r="J394" s="70">
        <v>1</v>
      </c>
      <c r="K394" s="120">
        <v>174.72</v>
      </c>
      <c r="L394" s="72"/>
      <c r="M394" s="69"/>
      <c r="N394" s="118">
        <v>74.89</v>
      </c>
      <c r="O394" s="71">
        <v>1.5</v>
      </c>
      <c r="P394" s="101">
        <v>19627.169999999998</v>
      </c>
    </row>
    <row r="395" spans="1:16" x14ac:dyDescent="0.25">
      <c r="A395" s="75"/>
      <c r="B395" s="76"/>
      <c r="C395" s="77" t="s">
        <v>292</v>
      </c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8"/>
    </row>
    <row r="396" spans="1:16" ht="33.75" x14ac:dyDescent="0.25">
      <c r="A396" s="79"/>
      <c r="B396" s="80" t="s">
        <v>102</v>
      </c>
      <c r="C396" s="81" t="s">
        <v>103</v>
      </c>
      <c r="D396" s="81"/>
      <c r="E396" s="81"/>
      <c r="F396" s="81"/>
      <c r="G396" s="81"/>
      <c r="H396" s="81"/>
      <c r="I396" s="81"/>
      <c r="J396" s="81"/>
      <c r="K396" s="81"/>
      <c r="L396" s="81"/>
      <c r="M396" s="81"/>
      <c r="N396" s="81"/>
      <c r="O396" s="81"/>
      <c r="P396" s="82"/>
    </row>
    <row r="397" spans="1:16" x14ac:dyDescent="0.25">
      <c r="A397" s="103"/>
      <c r="B397" s="104"/>
      <c r="C397" s="99" t="s">
        <v>80</v>
      </c>
      <c r="D397" s="99"/>
      <c r="E397" s="99"/>
      <c r="F397" s="99"/>
      <c r="G397" s="99"/>
      <c r="H397" s="68"/>
      <c r="I397" s="69"/>
      <c r="J397" s="69"/>
      <c r="K397" s="69"/>
      <c r="L397" s="72"/>
      <c r="M397" s="69"/>
      <c r="N397" s="72"/>
      <c r="O397" s="69"/>
      <c r="P397" s="101">
        <v>19627.169999999998</v>
      </c>
    </row>
    <row r="398" spans="1:16" x14ac:dyDescent="0.25">
      <c r="A398" s="105"/>
      <c r="B398" s="106"/>
      <c r="C398" s="106"/>
      <c r="D398" s="106"/>
      <c r="E398" s="106"/>
      <c r="F398" s="106"/>
      <c r="G398" s="106"/>
      <c r="H398" s="107"/>
      <c r="I398" s="108"/>
      <c r="J398" s="108"/>
      <c r="K398" s="108"/>
      <c r="L398" s="109"/>
      <c r="M398" s="108"/>
      <c r="N398" s="109"/>
      <c r="O398" s="108"/>
      <c r="P398" s="110"/>
    </row>
    <row r="399" spans="1:16" ht="22.5" x14ac:dyDescent="0.25">
      <c r="A399" s="65" t="s">
        <v>293</v>
      </c>
      <c r="B399" s="66" t="s">
        <v>122</v>
      </c>
      <c r="C399" s="67" t="s">
        <v>123</v>
      </c>
      <c r="D399" s="67"/>
      <c r="E399" s="67"/>
      <c r="F399" s="67"/>
      <c r="G399" s="67"/>
      <c r="H399" s="68" t="s">
        <v>83</v>
      </c>
      <c r="I399" s="69">
        <v>8.9599999999999999E-2</v>
      </c>
      <c r="J399" s="70">
        <v>1</v>
      </c>
      <c r="K399" s="111">
        <v>8.9599999999999999E-2</v>
      </c>
      <c r="L399" s="72"/>
      <c r="M399" s="69"/>
      <c r="N399" s="73"/>
      <c r="O399" s="69"/>
      <c r="P399" s="74"/>
    </row>
    <row r="400" spans="1:16" x14ac:dyDescent="0.25">
      <c r="A400" s="75"/>
      <c r="B400" s="76"/>
      <c r="C400" s="77" t="s">
        <v>290</v>
      </c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8"/>
    </row>
    <row r="401" spans="1:16" ht="45" x14ac:dyDescent="0.25">
      <c r="A401" s="79"/>
      <c r="B401" s="80" t="s">
        <v>60</v>
      </c>
      <c r="C401" s="81" t="s">
        <v>61</v>
      </c>
      <c r="D401" s="81"/>
      <c r="E401" s="81"/>
      <c r="F401" s="81"/>
      <c r="G401" s="81"/>
      <c r="H401" s="81"/>
      <c r="I401" s="81"/>
      <c r="J401" s="81"/>
      <c r="K401" s="81"/>
      <c r="L401" s="81"/>
      <c r="M401" s="81"/>
      <c r="N401" s="81"/>
      <c r="O401" s="81"/>
      <c r="P401" s="82"/>
    </row>
    <row r="402" spans="1:16" ht="45" x14ac:dyDescent="0.25">
      <c r="A402" s="79"/>
      <c r="B402" s="80" t="s">
        <v>62</v>
      </c>
      <c r="C402" s="81" t="s">
        <v>63</v>
      </c>
      <c r="D402" s="81"/>
      <c r="E402" s="81"/>
      <c r="F402" s="81"/>
      <c r="G402" s="81"/>
      <c r="H402" s="81"/>
      <c r="I402" s="81"/>
      <c r="J402" s="81"/>
      <c r="K402" s="81"/>
      <c r="L402" s="81"/>
      <c r="M402" s="81"/>
      <c r="N402" s="81"/>
      <c r="O402" s="81"/>
      <c r="P402" s="82"/>
    </row>
    <row r="403" spans="1:16" x14ac:dyDescent="0.25">
      <c r="A403" s="83"/>
      <c r="B403" s="84" t="s">
        <v>64</v>
      </c>
      <c r="C403" s="4" t="s">
        <v>65</v>
      </c>
      <c r="D403" s="4"/>
      <c r="E403" s="4"/>
      <c r="F403" s="4"/>
      <c r="G403" s="4"/>
      <c r="H403" s="85"/>
      <c r="I403" s="86"/>
      <c r="J403" s="86"/>
      <c r="K403" s="86"/>
      <c r="L403" s="87"/>
      <c r="M403" s="86"/>
      <c r="N403" s="87"/>
      <c r="O403" s="86"/>
      <c r="P403" s="88">
        <v>2015.62</v>
      </c>
    </row>
    <row r="404" spans="1:16" x14ac:dyDescent="0.25">
      <c r="A404" s="83"/>
      <c r="B404" s="84"/>
      <c r="C404" s="4" t="s">
        <v>66</v>
      </c>
      <c r="D404" s="4"/>
      <c r="E404" s="4"/>
      <c r="F404" s="4"/>
      <c r="G404" s="4"/>
      <c r="H404" s="85" t="s">
        <v>67</v>
      </c>
      <c r="I404" s="86"/>
      <c r="J404" s="86"/>
      <c r="K404" s="121">
        <v>1.7084032</v>
      </c>
      <c r="L404" s="87"/>
      <c r="M404" s="86"/>
      <c r="N404" s="87"/>
      <c r="O404" s="86"/>
      <c r="P404" s="88">
        <v>1036.03</v>
      </c>
    </row>
    <row r="405" spans="1:16" ht="22.5" x14ac:dyDescent="0.25">
      <c r="A405" s="90"/>
      <c r="B405" s="84" t="s">
        <v>124</v>
      </c>
      <c r="C405" s="4" t="s">
        <v>125</v>
      </c>
      <c r="D405" s="4"/>
      <c r="E405" s="4"/>
      <c r="F405" s="4"/>
      <c r="G405" s="4"/>
      <c r="H405" s="85" t="s">
        <v>70</v>
      </c>
      <c r="I405" s="97">
        <v>15.6</v>
      </c>
      <c r="J405" s="91">
        <v>1.1499999999999999</v>
      </c>
      <c r="K405" s="116">
        <v>1.607424</v>
      </c>
      <c r="L405" s="122">
        <v>887.54</v>
      </c>
      <c r="M405" s="93">
        <v>1.34</v>
      </c>
      <c r="N405" s="94">
        <v>1189.3</v>
      </c>
      <c r="O405" s="86"/>
      <c r="P405" s="88">
        <v>1911.71</v>
      </c>
    </row>
    <row r="406" spans="1:16" x14ac:dyDescent="0.25">
      <c r="A406" s="95"/>
      <c r="B406" s="84" t="s">
        <v>71</v>
      </c>
      <c r="C406" s="4" t="s">
        <v>72</v>
      </c>
      <c r="D406" s="4"/>
      <c r="E406" s="4"/>
      <c r="F406" s="4"/>
      <c r="G406" s="4"/>
      <c r="H406" s="85" t="s">
        <v>67</v>
      </c>
      <c r="I406" s="97">
        <v>15.6</v>
      </c>
      <c r="J406" s="91">
        <v>1.1499999999999999</v>
      </c>
      <c r="K406" s="116">
        <v>1.607424</v>
      </c>
      <c r="L406" s="87"/>
      <c r="M406" s="86"/>
      <c r="N406" s="96">
        <v>407.77</v>
      </c>
      <c r="O406" s="97">
        <v>1.5</v>
      </c>
      <c r="P406" s="119">
        <v>983.19</v>
      </c>
    </row>
    <row r="407" spans="1:16" ht="22.5" x14ac:dyDescent="0.25">
      <c r="A407" s="90"/>
      <c r="B407" s="84" t="s">
        <v>126</v>
      </c>
      <c r="C407" s="4" t="s">
        <v>127</v>
      </c>
      <c r="D407" s="4"/>
      <c r="E407" s="4"/>
      <c r="F407" s="4"/>
      <c r="G407" s="4"/>
      <c r="H407" s="85" t="s">
        <v>70</v>
      </c>
      <c r="I407" s="91">
        <v>1.08</v>
      </c>
      <c r="J407" s="91">
        <v>1.1499999999999999</v>
      </c>
      <c r="K407" s="121">
        <v>0.1112832</v>
      </c>
      <c r="L407" s="122">
        <v>62.31</v>
      </c>
      <c r="M407" s="93">
        <v>1.1599999999999999</v>
      </c>
      <c r="N407" s="94">
        <v>72.28</v>
      </c>
      <c r="O407" s="86"/>
      <c r="P407" s="88">
        <v>8.0399999999999991</v>
      </c>
    </row>
    <row r="408" spans="1:16" ht="22.5" x14ac:dyDescent="0.25">
      <c r="A408" s="90"/>
      <c r="B408" s="84" t="s">
        <v>128</v>
      </c>
      <c r="C408" s="4" t="s">
        <v>129</v>
      </c>
      <c r="D408" s="4"/>
      <c r="E408" s="4"/>
      <c r="F408" s="4"/>
      <c r="G408" s="4"/>
      <c r="H408" s="85" t="s">
        <v>70</v>
      </c>
      <c r="I408" s="91">
        <v>0.98</v>
      </c>
      <c r="J408" s="91">
        <v>1.1499999999999999</v>
      </c>
      <c r="K408" s="121">
        <v>0.10097920000000001</v>
      </c>
      <c r="L408" s="122">
        <v>724.75</v>
      </c>
      <c r="M408" s="93">
        <v>1.31</v>
      </c>
      <c r="N408" s="94">
        <v>949.42</v>
      </c>
      <c r="O408" s="86"/>
      <c r="P408" s="88">
        <v>95.87</v>
      </c>
    </row>
    <row r="409" spans="1:16" x14ac:dyDescent="0.25">
      <c r="A409" s="95"/>
      <c r="B409" s="84" t="s">
        <v>130</v>
      </c>
      <c r="C409" s="4" t="s">
        <v>131</v>
      </c>
      <c r="D409" s="4"/>
      <c r="E409" s="4"/>
      <c r="F409" s="4"/>
      <c r="G409" s="4"/>
      <c r="H409" s="85" t="s">
        <v>67</v>
      </c>
      <c r="I409" s="91">
        <v>0.98</v>
      </c>
      <c r="J409" s="91">
        <v>1.1499999999999999</v>
      </c>
      <c r="K409" s="121">
        <v>0.10097920000000001</v>
      </c>
      <c r="L409" s="87"/>
      <c r="M409" s="86"/>
      <c r="N409" s="96">
        <v>348.87</v>
      </c>
      <c r="O409" s="97">
        <v>1.5</v>
      </c>
      <c r="P409" s="119">
        <v>52.84</v>
      </c>
    </row>
    <row r="410" spans="1:16" x14ac:dyDescent="0.25">
      <c r="A410" s="98"/>
      <c r="B410" s="80"/>
      <c r="C410" s="99" t="s">
        <v>73</v>
      </c>
      <c r="D410" s="99"/>
      <c r="E410" s="99"/>
      <c r="F410" s="99"/>
      <c r="G410" s="99"/>
      <c r="H410" s="68"/>
      <c r="I410" s="69"/>
      <c r="J410" s="69"/>
      <c r="K410" s="69"/>
      <c r="L410" s="72"/>
      <c r="M410" s="69"/>
      <c r="N410" s="100"/>
      <c r="O410" s="69"/>
      <c r="P410" s="101">
        <v>3051.65</v>
      </c>
    </row>
    <row r="411" spans="1:16" x14ac:dyDescent="0.25">
      <c r="A411" s="95"/>
      <c r="B411" s="84"/>
      <c r="C411" s="4" t="s">
        <v>74</v>
      </c>
      <c r="D411" s="4"/>
      <c r="E411" s="4"/>
      <c r="F411" s="4"/>
      <c r="G411" s="4"/>
      <c r="H411" s="85"/>
      <c r="I411" s="86"/>
      <c r="J411" s="86"/>
      <c r="K411" s="86"/>
      <c r="L411" s="87"/>
      <c r="M411" s="86"/>
      <c r="N411" s="87"/>
      <c r="O411" s="86"/>
      <c r="P411" s="88">
        <v>1036.03</v>
      </c>
    </row>
    <row r="412" spans="1:16" ht="22.5" x14ac:dyDescent="0.25">
      <c r="A412" s="95"/>
      <c r="B412" s="84" t="s">
        <v>87</v>
      </c>
      <c r="C412" s="4" t="s">
        <v>88</v>
      </c>
      <c r="D412" s="4"/>
      <c r="E412" s="4"/>
      <c r="F412" s="4"/>
      <c r="G412" s="4"/>
      <c r="H412" s="85" t="s">
        <v>77</v>
      </c>
      <c r="I412" s="102">
        <v>92</v>
      </c>
      <c r="J412" s="86"/>
      <c r="K412" s="102">
        <v>92</v>
      </c>
      <c r="L412" s="87"/>
      <c r="M412" s="86"/>
      <c r="N412" s="87"/>
      <c r="O412" s="86"/>
      <c r="P412" s="119">
        <v>953.15</v>
      </c>
    </row>
    <row r="413" spans="1:16" ht="22.5" x14ac:dyDescent="0.25">
      <c r="A413" s="95"/>
      <c r="B413" s="84" t="s">
        <v>89</v>
      </c>
      <c r="C413" s="4" t="s">
        <v>90</v>
      </c>
      <c r="D413" s="4"/>
      <c r="E413" s="4"/>
      <c r="F413" s="4"/>
      <c r="G413" s="4"/>
      <c r="H413" s="85" t="s">
        <v>77</v>
      </c>
      <c r="I413" s="102">
        <v>46</v>
      </c>
      <c r="J413" s="86"/>
      <c r="K413" s="102">
        <v>46</v>
      </c>
      <c r="L413" s="87"/>
      <c r="M413" s="86"/>
      <c r="N413" s="87"/>
      <c r="O413" s="86"/>
      <c r="P413" s="119">
        <v>476.57</v>
      </c>
    </row>
    <row r="414" spans="1:16" x14ac:dyDescent="0.25">
      <c r="A414" s="103"/>
      <c r="B414" s="104"/>
      <c r="C414" s="99" t="s">
        <v>80</v>
      </c>
      <c r="D414" s="99"/>
      <c r="E414" s="99"/>
      <c r="F414" s="99"/>
      <c r="G414" s="99"/>
      <c r="H414" s="68"/>
      <c r="I414" s="69"/>
      <c r="J414" s="69"/>
      <c r="K414" s="69"/>
      <c r="L414" s="72"/>
      <c r="M414" s="69"/>
      <c r="N414" s="100">
        <v>50015.29</v>
      </c>
      <c r="O414" s="69"/>
      <c r="P414" s="101">
        <v>4481.37</v>
      </c>
    </row>
    <row r="415" spans="1:16" x14ac:dyDescent="0.25">
      <c r="A415" s="105"/>
      <c r="B415" s="106"/>
      <c r="C415" s="106"/>
      <c r="D415" s="106"/>
      <c r="E415" s="106"/>
      <c r="F415" s="106"/>
      <c r="G415" s="106"/>
      <c r="H415" s="107"/>
      <c r="I415" s="108"/>
      <c r="J415" s="108"/>
      <c r="K415" s="108"/>
      <c r="L415" s="109"/>
      <c r="M415" s="108"/>
      <c r="N415" s="109"/>
      <c r="O415" s="108"/>
      <c r="P415" s="110"/>
    </row>
    <row r="416" spans="1:16" ht="22.5" x14ac:dyDescent="0.25">
      <c r="A416" s="65" t="s">
        <v>294</v>
      </c>
      <c r="B416" s="66" t="s">
        <v>133</v>
      </c>
      <c r="C416" s="67" t="s">
        <v>134</v>
      </c>
      <c r="D416" s="67"/>
      <c r="E416" s="67"/>
      <c r="F416" s="67"/>
      <c r="G416" s="67"/>
      <c r="H416" s="68" t="s">
        <v>58</v>
      </c>
      <c r="I416" s="69">
        <v>0.18</v>
      </c>
      <c r="J416" s="70">
        <v>1</v>
      </c>
      <c r="K416" s="120">
        <v>0.18</v>
      </c>
      <c r="L416" s="72"/>
      <c r="M416" s="69"/>
      <c r="N416" s="73"/>
      <c r="O416" s="69"/>
      <c r="P416" s="74"/>
    </row>
    <row r="417" spans="1:16" x14ac:dyDescent="0.25">
      <c r="A417" s="75"/>
      <c r="B417" s="76"/>
      <c r="C417" s="77" t="s">
        <v>295</v>
      </c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8"/>
    </row>
    <row r="418" spans="1:16" ht="45" x14ac:dyDescent="0.25">
      <c r="A418" s="79"/>
      <c r="B418" s="80" t="s">
        <v>60</v>
      </c>
      <c r="C418" s="81" t="s">
        <v>61</v>
      </c>
      <c r="D418" s="81"/>
      <c r="E418" s="81"/>
      <c r="F418" s="81"/>
      <c r="G418" s="81"/>
      <c r="H418" s="81"/>
      <c r="I418" s="81"/>
      <c r="J418" s="81"/>
      <c r="K418" s="81"/>
      <c r="L418" s="81"/>
      <c r="M418" s="81"/>
      <c r="N418" s="81"/>
      <c r="O418" s="81"/>
      <c r="P418" s="82"/>
    </row>
    <row r="419" spans="1:16" ht="45" x14ac:dyDescent="0.25">
      <c r="A419" s="79"/>
      <c r="B419" s="80" t="s">
        <v>62</v>
      </c>
      <c r="C419" s="81" t="s">
        <v>63</v>
      </c>
      <c r="D419" s="81"/>
      <c r="E419" s="81"/>
      <c r="F419" s="81"/>
      <c r="G419" s="81"/>
      <c r="H419" s="81"/>
      <c r="I419" s="81"/>
      <c r="J419" s="81"/>
      <c r="K419" s="81"/>
      <c r="L419" s="81"/>
      <c r="M419" s="81"/>
      <c r="N419" s="81"/>
      <c r="O419" s="81"/>
      <c r="P419" s="82"/>
    </row>
    <row r="420" spans="1:16" x14ac:dyDescent="0.25">
      <c r="A420" s="83"/>
      <c r="B420" s="84" t="s">
        <v>55</v>
      </c>
      <c r="C420" s="4" t="s">
        <v>136</v>
      </c>
      <c r="D420" s="4"/>
      <c r="E420" s="4"/>
      <c r="F420" s="4"/>
      <c r="G420" s="4"/>
      <c r="H420" s="85" t="s">
        <v>67</v>
      </c>
      <c r="I420" s="86"/>
      <c r="J420" s="86"/>
      <c r="K420" s="112">
        <v>5.1170400000000003</v>
      </c>
      <c r="L420" s="87"/>
      <c r="M420" s="86"/>
      <c r="N420" s="87"/>
      <c r="O420" s="86"/>
      <c r="P420" s="88">
        <v>1982.29</v>
      </c>
    </row>
    <row r="421" spans="1:16" x14ac:dyDescent="0.25">
      <c r="A421" s="90"/>
      <c r="B421" s="84" t="s">
        <v>137</v>
      </c>
      <c r="C421" s="4" t="s">
        <v>138</v>
      </c>
      <c r="D421" s="4"/>
      <c r="E421" s="4"/>
      <c r="F421" s="4"/>
      <c r="G421" s="4"/>
      <c r="H421" s="85" t="s">
        <v>67</v>
      </c>
      <c r="I421" s="91">
        <v>24.72</v>
      </c>
      <c r="J421" s="91">
        <v>1.1499999999999999</v>
      </c>
      <c r="K421" s="112">
        <v>5.1170400000000003</v>
      </c>
      <c r="L421" s="113"/>
      <c r="M421" s="114"/>
      <c r="N421" s="94">
        <v>258.26</v>
      </c>
      <c r="O421" s="97">
        <v>1.5</v>
      </c>
      <c r="P421" s="88">
        <v>1982.29</v>
      </c>
    </row>
    <row r="422" spans="1:16" x14ac:dyDescent="0.25">
      <c r="A422" s="83"/>
      <c r="B422" s="84" t="s">
        <v>64</v>
      </c>
      <c r="C422" s="4" t="s">
        <v>65</v>
      </c>
      <c r="D422" s="4"/>
      <c r="E422" s="4"/>
      <c r="F422" s="4"/>
      <c r="G422" s="4"/>
      <c r="H422" s="85"/>
      <c r="I422" s="86"/>
      <c r="J422" s="86"/>
      <c r="K422" s="86"/>
      <c r="L422" s="87"/>
      <c r="M422" s="86"/>
      <c r="N422" s="87"/>
      <c r="O422" s="86"/>
      <c r="P422" s="119">
        <v>123.01</v>
      </c>
    </row>
    <row r="423" spans="1:16" ht="22.5" x14ac:dyDescent="0.25">
      <c r="A423" s="90"/>
      <c r="B423" s="84" t="s">
        <v>139</v>
      </c>
      <c r="C423" s="4" t="s">
        <v>140</v>
      </c>
      <c r="D423" s="4"/>
      <c r="E423" s="4"/>
      <c r="F423" s="4"/>
      <c r="G423" s="4"/>
      <c r="H423" s="85" t="s">
        <v>70</v>
      </c>
      <c r="I423" s="97">
        <v>12.5</v>
      </c>
      <c r="J423" s="91">
        <v>1.1499999999999999</v>
      </c>
      <c r="K423" s="89">
        <v>2.5874999999999999</v>
      </c>
      <c r="L423" s="113"/>
      <c r="M423" s="114"/>
      <c r="N423" s="94">
        <v>47.54</v>
      </c>
      <c r="O423" s="86"/>
      <c r="P423" s="88">
        <v>123.01</v>
      </c>
    </row>
    <row r="424" spans="1:16" x14ac:dyDescent="0.25">
      <c r="A424" s="98"/>
      <c r="B424" s="80"/>
      <c r="C424" s="99" t="s">
        <v>73</v>
      </c>
      <c r="D424" s="99"/>
      <c r="E424" s="99"/>
      <c r="F424" s="99"/>
      <c r="G424" s="99"/>
      <c r="H424" s="68"/>
      <c r="I424" s="69"/>
      <c r="J424" s="69"/>
      <c r="K424" s="69"/>
      <c r="L424" s="72"/>
      <c r="M424" s="69"/>
      <c r="N424" s="100"/>
      <c r="O424" s="69"/>
      <c r="P424" s="101">
        <v>2105.3000000000002</v>
      </c>
    </row>
    <row r="425" spans="1:16" x14ac:dyDescent="0.25">
      <c r="A425" s="95"/>
      <c r="B425" s="84"/>
      <c r="C425" s="4" t="s">
        <v>74</v>
      </c>
      <c r="D425" s="4"/>
      <c r="E425" s="4"/>
      <c r="F425" s="4"/>
      <c r="G425" s="4"/>
      <c r="H425" s="85"/>
      <c r="I425" s="86"/>
      <c r="J425" s="86"/>
      <c r="K425" s="86"/>
      <c r="L425" s="87"/>
      <c r="M425" s="86"/>
      <c r="N425" s="87"/>
      <c r="O425" s="86"/>
      <c r="P425" s="88">
        <v>1982.29</v>
      </c>
    </row>
    <row r="426" spans="1:16" ht="22.5" x14ac:dyDescent="0.25">
      <c r="A426" s="95"/>
      <c r="B426" s="84" t="s">
        <v>87</v>
      </c>
      <c r="C426" s="4" t="s">
        <v>88</v>
      </c>
      <c r="D426" s="4"/>
      <c r="E426" s="4"/>
      <c r="F426" s="4"/>
      <c r="G426" s="4"/>
      <c r="H426" s="85" t="s">
        <v>77</v>
      </c>
      <c r="I426" s="102">
        <v>92</v>
      </c>
      <c r="J426" s="86"/>
      <c r="K426" s="102">
        <v>92</v>
      </c>
      <c r="L426" s="87"/>
      <c r="M426" s="86"/>
      <c r="N426" s="87"/>
      <c r="O426" s="86"/>
      <c r="P426" s="88">
        <v>1823.71</v>
      </c>
    </row>
    <row r="427" spans="1:16" ht="22.5" x14ac:dyDescent="0.25">
      <c r="A427" s="95"/>
      <c r="B427" s="84" t="s">
        <v>89</v>
      </c>
      <c r="C427" s="4" t="s">
        <v>90</v>
      </c>
      <c r="D427" s="4"/>
      <c r="E427" s="4"/>
      <c r="F427" s="4"/>
      <c r="G427" s="4"/>
      <c r="H427" s="85" t="s">
        <v>77</v>
      </c>
      <c r="I427" s="102">
        <v>46</v>
      </c>
      <c r="J427" s="86"/>
      <c r="K427" s="102">
        <v>46</v>
      </c>
      <c r="L427" s="87"/>
      <c r="M427" s="86"/>
      <c r="N427" s="87"/>
      <c r="O427" s="86"/>
      <c r="P427" s="119">
        <v>911.85</v>
      </c>
    </row>
    <row r="428" spans="1:16" x14ac:dyDescent="0.25">
      <c r="A428" s="103"/>
      <c r="B428" s="104"/>
      <c r="C428" s="99" t="s">
        <v>80</v>
      </c>
      <c r="D428" s="99"/>
      <c r="E428" s="99"/>
      <c r="F428" s="99"/>
      <c r="G428" s="99"/>
      <c r="H428" s="68"/>
      <c r="I428" s="69"/>
      <c r="J428" s="69"/>
      <c r="K428" s="69"/>
      <c r="L428" s="72"/>
      <c r="M428" s="69"/>
      <c r="N428" s="100">
        <v>26893.67</v>
      </c>
      <c r="O428" s="69"/>
      <c r="P428" s="101">
        <v>4840.8599999999997</v>
      </c>
    </row>
    <row r="429" spans="1:16" x14ac:dyDescent="0.25">
      <c r="A429" s="105"/>
      <c r="B429" s="106"/>
      <c r="C429" s="106"/>
      <c r="D429" s="106"/>
      <c r="E429" s="106"/>
      <c r="F429" s="106"/>
      <c r="G429" s="106"/>
      <c r="H429" s="107"/>
      <c r="I429" s="108"/>
      <c r="J429" s="108"/>
      <c r="K429" s="108"/>
      <c r="L429" s="109"/>
      <c r="M429" s="108"/>
      <c r="N429" s="109"/>
      <c r="O429" s="108"/>
      <c r="P429" s="110"/>
    </row>
    <row r="430" spans="1:16" ht="22.5" x14ac:dyDescent="0.25">
      <c r="A430" s="65" t="s">
        <v>296</v>
      </c>
      <c r="B430" s="66" t="s">
        <v>142</v>
      </c>
      <c r="C430" s="67" t="s">
        <v>143</v>
      </c>
      <c r="D430" s="67"/>
      <c r="E430" s="67"/>
      <c r="F430" s="67"/>
      <c r="G430" s="67"/>
      <c r="H430" s="68" t="s">
        <v>144</v>
      </c>
      <c r="I430" s="69">
        <v>4.3</v>
      </c>
      <c r="J430" s="70">
        <v>1</v>
      </c>
      <c r="K430" s="71">
        <v>4.3</v>
      </c>
      <c r="L430" s="72"/>
      <c r="M430" s="69"/>
      <c r="N430" s="73"/>
      <c r="O430" s="69"/>
      <c r="P430" s="74"/>
    </row>
    <row r="431" spans="1:16" ht="45" x14ac:dyDescent="0.25">
      <c r="A431" s="79"/>
      <c r="B431" s="80" t="s">
        <v>60</v>
      </c>
      <c r="C431" s="81" t="s">
        <v>61</v>
      </c>
      <c r="D431" s="81"/>
      <c r="E431" s="81"/>
      <c r="F431" s="81"/>
      <c r="G431" s="81"/>
      <c r="H431" s="81"/>
      <c r="I431" s="81"/>
      <c r="J431" s="81"/>
      <c r="K431" s="81"/>
      <c r="L431" s="81"/>
      <c r="M431" s="81"/>
      <c r="N431" s="81"/>
      <c r="O431" s="81"/>
      <c r="P431" s="82"/>
    </row>
    <row r="432" spans="1:16" ht="45" x14ac:dyDescent="0.25">
      <c r="A432" s="79"/>
      <c r="B432" s="80" t="s">
        <v>62</v>
      </c>
      <c r="C432" s="81" t="s">
        <v>63</v>
      </c>
      <c r="D432" s="81"/>
      <c r="E432" s="81"/>
      <c r="F432" s="81"/>
      <c r="G432" s="81"/>
      <c r="H432" s="81"/>
      <c r="I432" s="81"/>
      <c r="J432" s="81"/>
      <c r="K432" s="81"/>
      <c r="L432" s="81"/>
      <c r="M432" s="81"/>
      <c r="N432" s="81"/>
      <c r="O432" s="81"/>
      <c r="P432" s="82"/>
    </row>
    <row r="433" spans="1:16" x14ac:dyDescent="0.25">
      <c r="A433" s="83"/>
      <c r="B433" s="84" t="s">
        <v>55</v>
      </c>
      <c r="C433" s="4" t="s">
        <v>136</v>
      </c>
      <c r="D433" s="4"/>
      <c r="E433" s="4"/>
      <c r="F433" s="4"/>
      <c r="G433" s="4"/>
      <c r="H433" s="85" t="s">
        <v>67</v>
      </c>
      <c r="I433" s="86"/>
      <c r="J433" s="86"/>
      <c r="K433" s="112">
        <v>4.2032499999999997</v>
      </c>
      <c r="L433" s="87"/>
      <c r="M433" s="86"/>
      <c r="N433" s="87"/>
      <c r="O433" s="86"/>
      <c r="P433" s="88">
        <v>1585.42</v>
      </c>
    </row>
    <row r="434" spans="1:16" x14ac:dyDescent="0.25">
      <c r="A434" s="90"/>
      <c r="B434" s="84" t="s">
        <v>145</v>
      </c>
      <c r="C434" s="4" t="s">
        <v>146</v>
      </c>
      <c r="D434" s="4"/>
      <c r="E434" s="4"/>
      <c r="F434" s="4"/>
      <c r="G434" s="4"/>
      <c r="H434" s="85" t="s">
        <v>67</v>
      </c>
      <c r="I434" s="91">
        <v>0.85</v>
      </c>
      <c r="J434" s="91">
        <v>1.1499999999999999</v>
      </c>
      <c r="K434" s="112">
        <v>4.2032499999999997</v>
      </c>
      <c r="L434" s="113"/>
      <c r="M434" s="114"/>
      <c r="N434" s="94">
        <v>251.46</v>
      </c>
      <c r="O434" s="97">
        <v>1.5</v>
      </c>
      <c r="P434" s="88">
        <v>1585.42</v>
      </c>
    </row>
    <row r="435" spans="1:16" x14ac:dyDescent="0.25">
      <c r="A435" s="83"/>
      <c r="B435" s="84" t="s">
        <v>64</v>
      </c>
      <c r="C435" s="4" t="s">
        <v>65</v>
      </c>
      <c r="D435" s="4"/>
      <c r="E435" s="4"/>
      <c r="F435" s="4"/>
      <c r="G435" s="4"/>
      <c r="H435" s="85"/>
      <c r="I435" s="86"/>
      <c r="J435" s="86"/>
      <c r="K435" s="86"/>
      <c r="L435" s="87"/>
      <c r="M435" s="86"/>
      <c r="N435" s="87"/>
      <c r="O435" s="86"/>
      <c r="P435" s="119">
        <v>481.96</v>
      </c>
    </row>
    <row r="436" spans="1:16" x14ac:dyDescent="0.25">
      <c r="A436" s="83"/>
      <c r="B436" s="84"/>
      <c r="C436" s="4" t="s">
        <v>66</v>
      </c>
      <c r="D436" s="4"/>
      <c r="E436" s="4"/>
      <c r="F436" s="4"/>
      <c r="G436" s="4"/>
      <c r="H436" s="85" t="s">
        <v>67</v>
      </c>
      <c r="I436" s="86"/>
      <c r="J436" s="86"/>
      <c r="K436" s="112">
        <v>0.34615000000000001</v>
      </c>
      <c r="L436" s="87"/>
      <c r="M436" s="86"/>
      <c r="N436" s="87"/>
      <c r="O436" s="86"/>
      <c r="P436" s="119">
        <v>181.14</v>
      </c>
    </row>
    <row r="437" spans="1:16" ht="22.5" x14ac:dyDescent="0.25">
      <c r="A437" s="90"/>
      <c r="B437" s="84" t="s">
        <v>147</v>
      </c>
      <c r="C437" s="4" t="s">
        <v>148</v>
      </c>
      <c r="D437" s="4"/>
      <c r="E437" s="4"/>
      <c r="F437" s="4"/>
      <c r="G437" s="4"/>
      <c r="H437" s="85" t="s">
        <v>70</v>
      </c>
      <c r="I437" s="91">
        <v>7.0000000000000007E-2</v>
      </c>
      <c r="J437" s="91">
        <v>1.1499999999999999</v>
      </c>
      <c r="K437" s="112">
        <v>0.34615000000000001</v>
      </c>
      <c r="L437" s="113"/>
      <c r="M437" s="114"/>
      <c r="N437" s="94">
        <v>1309.08</v>
      </c>
      <c r="O437" s="86"/>
      <c r="P437" s="88">
        <v>453.14</v>
      </c>
    </row>
    <row r="438" spans="1:16" x14ac:dyDescent="0.25">
      <c r="A438" s="95"/>
      <c r="B438" s="84" t="s">
        <v>130</v>
      </c>
      <c r="C438" s="4" t="s">
        <v>131</v>
      </c>
      <c r="D438" s="4"/>
      <c r="E438" s="4"/>
      <c r="F438" s="4"/>
      <c r="G438" s="4"/>
      <c r="H438" s="85" t="s">
        <v>67</v>
      </c>
      <c r="I438" s="91">
        <v>7.0000000000000007E-2</v>
      </c>
      <c r="J438" s="91">
        <v>1.1499999999999999</v>
      </c>
      <c r="K438" s="112">
        <v>0.34615000000000001</v>
      </c>
      <c r="L438" s="87"/>
      <c r="M438" s="86"/>
      <c r="N438" s="96">
        <v>348.87</v>
      </c>
      <c r="O438" s="97">
        <v>1.5</v>
      </c>
      <c r="P438" s="119">
        <v>181.14</v>
      </c>
    </row>
    <row r="439" spans="1:16" ht="22.5" x14ac:dyDescent="0.25">
      <c r="A439" s="90"/>
      <c r="B439" s="84" t="s">
        <v>149</v>
      </c>
      <c r="C439" s="4" t="s">
        <v>150</v>
      </c>
      <c r="D439" s="4"/>
      <c r="E439" s="4"/>
      <c r="F439" s="4"/>
      <c r="G439" s="4"/>
      <c r="H439" s="85" t="s">
        <v>70</v>
      </c>
      <c r="I439" s="97">
        <v>0.4</v>
      </c>
      <c r="J439" s="91">
        <v>1.1499999999999999</v>
      </c>
      <c r="K439" s="123">
        <v>1.978</v>
      </c>
      <c r="L439" s="113"/>
      <c r="M439" s="114"/>
      <c r="N439" s="94">
        <v>14.57</v>
      </c>
      <c r="O439" s="86"/>
      <c r="P439" s="88">
        <v>28.82</v>
      </c>
    </row>
    <row r="440" spans="1:16" x14ac:dyDescent="0.25">
      <c r="A440" s="83"/>
      <c r="B440" s="84" t="s">
        <v>97</v>
      </c>
      <c r="C440" s="4" t="s">
        <v>151</v>
      </c>
      <c r="D440" s="4"/>
      <c r="E440" s="4"/>
      <c r="F440" s="4"/>
      <c r="G440" s="4"/>
      <c r="H440" s="85"/>
      <c r="I440" s="86"/>
      <c r="J440" s="86"/>
      <c r="K440" s="86"/>
      <c r="L440" s="87"/>
      <c r="M440" s="86"/>
      <c r="N440" s="87"/>
      <c r="O440" s="86"/>
      <c r="P440" s="119">
        <v>11.29</v>
      </c>
    </row>
    <row r="441" spans="1:16" ht="22.5" x14ac:dyDescent="0.25">
      <c r="A441" s="90"/>
      <c r="B441" s="84" t="s">
        <v>152</v>
      </c>
      <c r="C441" s="4" t="s">
        <v>153</v>
      </c>
      <c r="D441" s="4"/>
      <c r="E441" s="4"/>
      <c r="F441" s="4"/>
      <c r="G441" s="4"/>
      <c r="H441" s="85" t="s">
        <v>144</v>
      </c>
      <c r="I441" s="91">
        <v>0.15</v>
      </c>
      <c r="J441" s="86"/>
      <c r="K441" s="123">
        <v>0.64500000000000002</v>
      </c>
      <c r="L441" s="122">
        <v>35.71</v>
      </c>
      <c r="M441" s="93">
        <v>0.49</v>
      </c>
      <c r="N441" s="94">
        <v>17.5</v>
      </c>
      <c r="O441" s="86"/>
      <c r="P441" s="88">
        <v>11.29</v>
      </c>
    </row>
    <row r="442" spans="1:16" x14ac:dyDescent="0.25">
      <c r="A442" s="124" t="s">
        <v>154</v>
      </c>
      <c r="B442" s="125" t="s">
        <v>155</v>
      </c>
      <c r="C442" s="126" t="s">
        <v>156</v>
      </c>
      <c r="D442" s="126"/>
      <c r="E442" s="126"/>
      <c r="F442" s="126"/>
      <c r="G442" s="126"/>
      <c r="H442" s="127" t="s">
        <v>144</v>
      </c>
      <c r="I442" s="128">
        <v>1.1499999999999999</v>
      </c>
      <c r="J442" s="129"/>
      <c r="K442" s="137">
        <v>4.9450000000000003</v>
      </c>
      <c r="L442" s="130"/>
      <c r="M442" s="129"/>
      <c r="N442" s="130"/>
      <c r="O442" s="129"/>
      <c r="P442" s="131"/>
    </row>
    <row r="443" spans="1:16" x14ac:dyDescent="0.25">
      <c r="A443" s="98"/>
      <c r="B443" s="80"/>
      <c r="C443" s="99" t="s">
        <v>73</v>
      </c>
      <c r="D443" s="99"/>
      <c r="E443" s="99"/>
      <c r="F443" s="99"/>
      <c r="G443" s="99"/>
      <c r="H443" s="68"/>
      <c r="I443" s="69"/>
      <c r="J443" s="69"/>
      <c r="K443" s="69"/>
      <c r="L443" s="72"/>
      <c r="M443" s="69"/>
      <c r="N443" s="100"/>
      <c r="O443" s="69"/>
      <c r="P443" s="101">
        <v>2259.81</v>
      </c>
    </row>
    <row r="444" spans="1:16" x14ac:dyDescent="0.25">
      <c r="A444" s="95"/>
      <c r="B444" s="84"/>
      <c r="C444" s="4" t="s">
        <v>74</v>
      </c>
      <c r="D444" s="4"/>
      <c r="E444" s="4"/>
      <c r="F444" s="4"/>
      <c r="G444" s="4"/>
      <c r="H444" s="85"/>
      <c r="I444" s="86"/>
      <c r="J444" s="86"/>
      <c r="K444" s="86"/>
      <c r="L444" s="87"/>
      <c r="M444" s="86"/>
      <c r="N444" s="87"/>
      <c r="O444" s="86"/>
      <c r="P444" s="88">
        <v>1766.56</v>
      </c>
    </row>
    <row r="445" spans="1:16" ht="22.5" x14ac:dyDescent="0.25">
      <c r="A445" s="95"/>
      <c r="B445" s="84" t="s">
        <v>157</v>
      </c>
      <c r="C445" s="4" t="s">
        <v>158</v>
      </c>
      <c r="D445" s="4"/>
      <c r="E445" s="4"/>
      <c r="F445" s="4"/>
      <c r="G445" s="4"/>
      <c r="H445" s="85" t="s">
        <v>77</v>
      </c>
      <c r="I445" s="102">
        <v>110</v>
      </c>
      <c r="J445" s="86"/>
      <c r="K445" s="102">
        <v>110</v>
      </c>
      <c r="L445" s="87"/>
      <c r="M445" s="86"/>
      <c r="N445" s="87"/>
      <c r="O445" s="86"/>
      <c r="P445" s="88">
        <v>1943.22</v>
      </c>
    </row>
    <row r="446" spans="1:16" ht="22.5" x14ac:dyDescent="0.25">
      <c r="A446" s="95"/>
      <c r="B446" s="84" t="s">
        <v>159</v>
      </c>
      <c r="C446" s="4" t="s">
        <v>160</v>
      </c>
      <c r="D446" s="4"/>
      <c r="E446" s="4"/>
      <c r="F446" s="4"/>
      <c r="G446" s="4"/>
      <c r="H446" s="85" t="s">
        <v>77</v>
      </c>
      <c r="I446" s="102">
        <v>69</v>
      </c>
      <c r="J446" s="86"/>
      <c r="K446" s="102">
        <v>69</v>
      </c>
      <c r="L446" s="87"/>
      <c r="M446" s="86"/>
      <c r="N446" s="87"/>
      <c r="O446" s="86"/>
      <c r="P446" s="88">
        <v>1218.93</v>
      </c>
    </row>
    <row r="447" spans="1:16" x14ac:dyDescent="0.25">
      <c r="A447" s="103"/>
      <c r="B447" s="104"/>
      <c r="C447" s="99" t="s">
        <v>80</v>
      </c>
      <c r="D447" s="99"/>
      <c r="E447" s="99"/>
      <c r="F447" s="99"/>
      <c r="G447" s="99"/>
      <c r="H447" s="68"/>
      <c r="I447" s="69"/>
      <c r="J447" s="69"/>
      <c r="K447" s="69"/>
      <c r="L447" s="72"/>
      <c r="M447" s="69"/>
      <c r="N447" s="100">
        <v>1260.92</v>
      </c>
      <c r="O447" s="69"/>
      <c r="P447" s="101">
        <v>5421.96</v>
      </c>
    </row>
    <row r="448" spans="1:16" x14ac:dyDescent="0.25">
      <c r="A448" s="105"/>
      <c r="B448" s="106"/>
      <c r="C448" s="106"/>
      <c r="D448" s="106"/>
      <c r="E448" s="106"/>
      <c r="F448" s="106"/>
      <c r="G448" s="106"/>
      <c r="H448" s="107"/>
      <c r="I448" s="108"/>
      <c r="J448" s="108"/>
      <c r="K448" s="108"/>
      <c r="L448" s="109"/>
      <c r="M448" s="108"/>
      <c r="N448" s="109"/>
      <c r="O448" s="108"/>
      <c r="P448" s="110"/>
    </row>
    <row r="449" spans="1:16" ht="33.75" x14ac:dyDescent="0.25">
      <c r="A449" s="65" t="s">
        <v>297</v>
      </c>
      <c r="B449" s="66" t="s">
        <v>162</v>
      </c>
      <c r="C449" s="67" t="s">
        <v>163</v>
      </c>
      <c r="D449" s="67"/>
      <c r="E449" s="67"/>
      <c r="F449" s="67"/>
      <c r="G449" s="67"/>
      <c r="H449" s="68" t="s">
        <v>144</v>
      </c>
      <c r="I449" s="69">
        <v>4.9450000000000003</v>
      </c>
      <c r="J449" s="70">
        <v>1</v>
      </c>
      <c r="K449" s="117">
        <v>4.9450000000000003</v>
      </c>
      <c r="L449" s="72"/>
      <c r="M449" s="69"/>
      <c r="N449" s="132">
        <v>1476.46</v>
      </c>
      <c r="O449" s="69"/>
      <c r="P449" s="101">
        <v>7301.09</v>
      </c>
    </row>
    <row r="450" spans="1:16" x14ac:dyDescent="0.25">
      <c r="A450" s="103"/>
      <c r="B450" s="104"/>
      <c r="C450" s="77" t="s">
        <v>164</v>
      </c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8"/>
    </row>
    <row r="451" spans="1:16" ht="33.75" x14ac:dyDescent="0.25">
      <c r="A451" s="95" t="s">
        <v>297</v>
      </c>
      <c r="B451" s="84" t="s">
        <v>162</v>
      </c>
      <c r="C451" s="4" t="s">
        <v>165</v>
      </c>
      <c r="D451" s="4"/>
      <c r="E451" s="4"/>
      <c r="F451" s="4"/>
      <c r="G451" s="4"/>
      <c r="H451" s="85" t="s">
        <v>144</v>
      </c>
      <c r="I451" s="123">
        <v>4.9450000000000003</v>
      </c>
      <c r="J451" s="86"/>
      <c r="K451" s="123">
        <v>4.9450000000000003</v>
      </c>
      <c r="L451" s="94">
        <v>1892.9</v>
      </c>
      <c r="M451" s="91">
        <v>0.78</v>
      </c>
      <c r="N451" s="94">
        <v>1476.46</v>
      </c>
      <c r="O451" s="86"/>
      <c r="P451" s="88">
        <v>7301.09</v>
      </c>
    </row>
    <row r="452" spans="1:16" ht="56.25" x14ac:dyDescent="0.25">
      <c r="A452" s="95" t="s">
        <v>298</v>
      </c>
      <c r="B452" s="84" t="s">
        <v>167</v>
      </c>
      <c r="C452" s="4" t="s">
        <v>168</v>
      </c>
      <c r="D452" s="4"/>
      <c r="E452" s="4"/>
      <c r="F452" s="4"/>
      <c r="G452" s="4"/>
      <c r="H452" s="85" t="s">
        <v>100</v>
      </c>
      <c r="I452" s="86"/>
      <c r="J452" s="86"/>
      <c r="K452" s="123">
        <v>7.9119999999999999</v>
      </c>
      <c r="L452" s="87"/>
      <c r="M452" s="86"/>
      <c r="N452" s="96">
        <v>-250.09</v>
      </c>
      <c r="O452" s="86"/>
      <c r="P452" s="88">
        <v>-1978.71</v>
      </c>
    </row>
    <row r="453" spans="1:16" ht="56.25" x14ac:dyDescent="0.25">
      <c r="A453" s="95" t="s">
        <v>299</v>
      </c>
      <c r="B453" s="84" t="s">
        <v>170</v>
      </c>
      <c r="C453" s="4" t="s">
        <v>171</v>
      </c>
      <c r="D453" s="4"/>
      <c r="E453" s="4"/>
      <c r="F453" s="4"/>
      <c r="G453" s="4"/>
      <c r="H453" s="85" t="s">
        <v>100</v>
      </c>
      <c r="I453" s="86"/>
      <c r="J453" s="86"/>
      <c r="K453" s="123">
        <v>7.9119999999999999</v>
      </c>
      <c r="L453" s="87"/>
      <c r="M453" s="86"/>
      <c r="N453" s="96">
        <v>641.48</v>
      </c>
      <c r="O453" s="86"/>
      <c r="P453" s="88">
        <v>5075.3900000000003</v>
      </c>
    </row>
    <row r="454" spans="1:16" x14ac:dyDescent="0.25">
      <c r="A454" s="103"/>
      <c r="B454" s="104"/>
      <c r="C454" s="99" t="s">
        <v>80</v>
      </c>
      <c r="D454" s="99"/>
      <c r="E454" s="99"/>
      <c r="F454" s="99"/>
      <c r="G454" s="99"/>
      <c r="H454" s="68"/>
      <c r="I454" s="69"/>
      <c r="J454" s="69"/>
      <c r="K454" s="69"/>
      <c r="L454" s="72"/>
      <c r="M454" s="69"/>
      <c r="N454" s="72"/>
      <c r="O454" s="69"/>
      <c r="P454" s="101">
        <v>10397.77</v>
      </c>
    </row>
    <row r="455" spans="1:16" x14ac:dyDescent="0.25">
      <c r="A455" s="105"/>
      <c r="B455" s="106"/>
      <c r="C455" s="106"/>
      <c r="D455" s="106"/>
      <c r="E455" s="106"/>
      <c r="F455" s="106"/>
      <c r="G455" s="106"/>
      <c r="H455" s="107"/>
      <c r="I455" s="108"/>
      <c r="J455" s="108"/>
      <c r="K455" s="108"/>
      <c r="L455" s="109"/>
      <c r="M455" s="108"/>
      <c r="N455" s="109"/>
      <c r="O455" s="108"/>
      <c r="P455" s="110"/>
    </row>
    <row r="456" spans="1:16" ht="22.5" x14ac:dyDescent="0.25">
      <c r="A456" s="65" t="s">
        <v>300</v>
      </c>
      <c r="B456" s="66" t="s">
        <v>173</v>
      </c>
      <c r="C456" s="67" t="s">
        <v>174</v>
      </c>
      <c r="D456" s="67"/>
      <c r="E456" s="67"/>
      <c r="F456" s="67"/>
      <c r="G456" s="67"/>
      <c r="H456" s="68" t="s">
        <v>58</v>
      </c>
      <c r="I456" s="69">
        <v>3.3599999999999998E-2</v>
      </c>
      <c r="J456" s="70">
        <v>1</v>
      </c>
      <c r="K456" s="111">
        <v>3.3599999999999998E-2</v>
      </c>
      <c r="L456" s="72"/>
      <c r="M456" s="69"/>
      <c r="N456" s="73"/>
      <c r="O456" s="69"/>
      <c r="P456" s="74"/>
    </row>
    <row r="457" spans="1:16" x14ac:dyDescent="0.25">
      <c r="A457" s="75"/>
      <c r="B457" s="76"/>
      <c r="C457" s="77" t="s">
        <v>301</v>
      </c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8"/>
    </row>
    <row r="458" spans="1:16" ht="45" x14ac:dyDescent="0.25">
      <c r="A458" s="79"/>
      <c r="B458" s="80" t="s">
        <v>60</v>
      </c>
      <c r="C458" s="81" t="s">
        <v>61</v>
      </c>
      <c r="D458" s="81"/>
      <c r="E458" s="81"/>
      <c r="F458" s="81"/>
      <c r="G458" s="81"/>
      <c r="H458" s="81"/>
      <c r="I458" s="81"/>
      <c r="J458" s="81"/>
      <c r="K458" s="81"/>
      <c r="L458" s="81"/>
      <c r="M458" s="81"/>
      <c r="N458" s="81"/>
      <c r="O458" s="81"/>
      <c r="P458" s="82"/>
    </row>
    <row r="459" spans="1:16" ht="45" x14ac:dyDescent="0.25">
      <c r="A459" s="79"/>
      <c r="B459" s="80" t="s">
        <v>62</v>
      </c>
      <c r="C459" s="81" t="s">
        <v>63</v>
      </c>
      <c r="D459" s="81"/>
      <c r="E459" s="81"/>
      <c r="F459" s="81"/>
      <c r="G459" s="81"/>
      <c r="H459" s="81"/>
      <c r="I459" s="81"/>
      <c r="J459" s="81"/>
      <c r="K459" s="81"/>
      <c r="L459" s="81"/>
      <c r="M459" s="81"/>
      <c r="N459" s="81"/>
      <c r="O459" s="81"/>
      <c r="P459" s="82"/>
    </row>
    <row r="460" spans="1:16" x14ac:dyDescent="0.25">
      <c r="A460" s="83"/>
      <c r="B460" s="84" t="s">
        <v>55</v>
      </c>
      <c r="C460" s="4" t="s">
        <v>136</v>
      </c>
      <c r="D460" s="4"/>
      <c r="E460" s="4"/>
      <c r="F460" s="4"/>
      <c r="G460" s="4"/>
      <c r="H460" s="85" t="s">
        <v>67</v>
      </c>
      <c r="I460" s="86"/>
      <c r="J460" s="86"/>
      <c r="K460" s="112">
        <v>4.9459200000000001</v>
      </c>
      <c r="L460" s="87"/>
      <c r="M460" s="86"/>
      <c r="N460" s="87"/>
      <c r="O460" s="86"/>
      <c r="P460" s="88">
        <v>2201.6999999999998</v>
      </c>
    </row>
    <row r="461" spans="1:16" x14ac:dyDescent="0.25">
      <c r="A461" s="90"/>
      <c r="B461" s="84" t="s">
        <v>176</v>
      </c>
      <c r="C461" s="4" t="s">
        <v>177</v>
      </c>
      <c r="D461" s="4"/>
      <c r="E461" s="4"/>
      <c r="F461" s="4"/>
      <c r="G461" s="4"/>
      <c r="H461" s="85" t="s">
        <v>67</v>
      </c>
      <c r="I461" s="102">
        <v>128</v>
      </c>
      <c r="J461" s="91">
        <v>1.1499999999999999</v>
      </c>
      <c r="K461" s="112">
        <v>4.9459200000000001</v>
      </c>
      <c r="L461" s="113"/>
      <c r="M461" s="114"/>
      <c r="N461" s="94">
        <v>296.77</v>
      </c>
      <c r="O461" s="97">
        <v>1.5</v>
      </c>
      <c r="P461" s="88">
        <v>2201.6999999999998</v>
      </c>
    </row>
    <row r="462" spans="1:16" x14ac:dyDescent="0.25">
      <c r="A462" s="83"/>
      <c r="B462" s="84" t="s">
        <v>64</v>
      </c>
      <c r="C462" s="4" t="s">
        <v>65</v>
      </c>
      <c r="D462" s="4"/>
      <c r="E462" s="4"/>
      <c r="F462" s="4"/>
      <c r="G462" s="4"/>
      <c r="H462" s="85"/>
      <c r="I462" s="86"/>
      <c r="J462" s="86"/>
      <c r="K462" s="86"/>
      <c r="L462" s="87"/>
      <c r="M462" s="86"/>
      <c r="N462" s="87"/>
      <c r="O462" s="86"/>
      <c r="P462" s="88">
        <v>3885.44</v>
      </c>
    </row>
    <row r="463" spans="1:16" x14ac:dyDescent="0.25">
      <c r="A463" s="83"/>
      <c r="B463" s="84"/>
      <c r="C463" s="4" t="s">
        <v>66</v>
      </c>
      <c r="D463" s="4"/>
      <c r="E463" s="4"/>
      <c r="F463" s="4"/>
      <c r="G463" s="4"/>
      <c r="H463" s="85" t="s">
        <v>67</v>
      </c>
      <c r="I463" s="86"/>
      <c r="J463" s="86"/>
      <c r="K463" s="121">
        <v>2.1916608000000002</v>
      </c>
      <c r="L463" s="87"/>
      <c r="M463" s="86"/>
      <c r="N463" s="87"/>
      <c r="O463" s="86"/>
      <c r="P463" s="88">
        <v>1183.99</v>
      </c>
    </row>
    <row r="464" spans="1:16" ht="22.5" x14ac:dyDescent="0.25">
      <c r="A464" s="90"/>
      <c r="B464" s="84" t="s">
        <v>178</v>
      </c>
      <c r="C464" s="4" t="s">
        <v>179</v>
      </c>
      <c r="D464" s="4"/>
      <c r="E464" s="4"/>
      <c r="F464" s="4"/>
      <c r="G464" s="4"/>
      <c r="H464" s="85" t="s">
        <v>70</v>
      </c>
      <c r="I464" s="97">
        <v>21.7</v>
      </c>
      <c r="J464" s="91">
        <v>1.1499999999999999</v>
      </c>
      <c r="K464" s="116">
        <v>0.83848800000000001</v>
      </c>
      <c r="L464" s="113"/>
      <c r="M464" s="114"/>
      <c r="N464" s="94">
        <v>1560.09</v>
      </c>
      <c r="O464" s="86"/>
      <c r="P464" s="88">
        <v>1308.1199999999999</v>
      </c>
    </row>
    <row r="465" spans="1:16" x14ac:dyDescent="0.25">
      <c r="A465" s="95"/>
      <c r="B465" s="84" t="s">
        <v>71</v>
      </c>
      <c r="C465" s="4" t="s">
        <v>72</v>
      </c>
      <c r="D465" s="4"/>
      <c r="E465" s="4"/>
      <c r="F465" s="4"/>
      <c r="G465" s="4"/>
      <c r="H465" s="85" t="s">
        <v>67</v>
      </c>
      <c r="I465" s="97">
        <v>21.7</v>
      </c>
      <c r="J465" s="91">
        <v>1.1499999999999999</v>
      </c>
      <c r="K465" s="116">
        <v>0.83848800000000001</v>
      </c>
      <c r="L465" s="87"/>
      <c r="M465" s="86"/>
      <c r="N465" s="96">
        <v>407.77</v>
      </c>
      <c r="O465" s="97">
        <v>1.5</v>
      </c>
      <c r="P465" s="119">
        <v>512.87</v>
      </c>
    </row>
    <row r="466" spans="1:16" ht="22.5" x14ac:dyDescent="0.25">
      <c r="A466" s="90"/>
      <c r="B466" s="84" t="s">
        <v>180</v>
      </c>
      <c r="C466" s="4" t="s">
        <v>181</v>
      </c>
      <c r="D466" s="4"/>
      <c r="E466" s="4"/>
      <c r="F466" s="4"/>
      <c r="G466" s="4"/>
      <c r="H466" s="85" t="s">
        <v>70</v>
      </c>
      <c r="I466" s="91">
        <v>1.57</v>
      </c>
      <c r="J466" s="91">
        <v>1.1499999999999999</v>
      </c>
      <c r="K466" s="121">
        <v>6.0664799999999998E-2</v>
      </c>
      <c r="L466" s="122">
        <v>95.25</v>
      </c>
      <c r="M466" s="93">
        <v>1.33</v>
      </c>
      <c r="N466" s="94">
        <v>126.68</v>
      </c>
      <c r="O466" s="86"/>
      <c r="P466" s="88">
        <v>7.69</v>
      </c>
    </row>
    <row r="467" spans="1:16" ht="22.5" x14ac:dyDescent="0.25">
      <c r="A467" s="90"/>
      <c r="B467" s="84" t="s">
        <v>182</v>
      </c>
      <c r="C467" s="4" t="s">
        <v>183</v>
      </c>
      <c r="D467" s="4"/>
      <c r="E467" s="4"/>
      <c r="F467" s="4"/>
      <c r="G467" s="4"/>
      <c r="H467" s="85" t="s">
        <v>70</v>
      </c>
      <c r="I467" s="91">
        <v>20.93</v>
      </c>
      <c r="J467" s="91">
        <v>1.1499999999999999</v>
      </c>
      <c r="K467" s="121">
        <v>0.80873519999999999</v>
      </c>
      <c r="L467" s="92">
        <v>2007.7</v>
      </c>
      <c r="M467" s="93">
        <v>1.33</v>
      </c>
      <c r="N467" s="94">
        <v>2670.24</v>
      </c>
      <c r="O467" s="86"/>
      <c r="P467" s="88">
        <v>2159.52</v>
      </c>
    </row>
    <row r="468" spans="1:16" x14ac:dyDescent="0.25">
      <c r="A468" s="95"/>
      <c r="B468" s="84" t="s">
        <v>130</v>
      </c>
      <c r="C468" s="4" t="s">
        <v>131</v>
      </c>
      <c r="D468" s="4"/>
      <c r="E468" s="4"/>
      <c r="F468" s="4"/>
      <c r="G468" s="4"/>
      <c r="H468" s="85" t="s">
        <v>67</v>
      </c>
      <c r="I468" s="91">
        <v>20.93</v>
      </c>
      <c r="J468" s="91">
        <v>1.1499999999999999</v>
      </c>
      <c r="K468" s="121">
        <v>0.80873519999999999</v>
      </c>
      <c r="L468" s="87"/>
      <c r="M468" s="86"/>
      <c r="N468" s="96">
        <v>348.87</v>
      </c>
      <c r="O468" s="97">
        <v>1.5</v>
      </c>
      <c r="P468" s="119">
        <v>423.22</v>
      </c>
    </row>
    <row r="469" spans="1:16" ht="22.5" x14ac:dyDescent="0.25">
      <c r="A469" s="90"/>
      <c r="B469" s="84" t="s">
        <v>184</v>
      </c>
      <c r="C469" s="4" t="s">
        <v>185</v>
      </c>
      <c r="D469" s="4"/>
      <c r="E469" s="4"/>
      <c r="F469" s="4"/>
      <c r="G469" s="4"/>
      <c r="H469" s="85" t="s">
        <v>70</v>
      </c>
      <c r="I469" s="91">
        <v>14.09</v>
      </c>
      <c r="J469" s="91">
        <v>1.1499999999999999</v>
      </c>
      <c r="K469" s="121">
        <v>0.54443759999999997</v>
      </c>
      <c r="L469" s="122">
        <v>477.92</v>
      </c>
      <c r="M469" s="93">
        <v>1.27</v>
      </c>
      <c r="N469" s="94">
        <v>606.96</v>
      </c>
      <c r="O469" s="86"/>
      <c r="P469" s="88">
        <v>330.45</v>
      </c>
    </row>
    <row r="470" spans="1:16" x14ac:dyDescent="0.25">
      <c r="A470" s="95"/>
      <c r="B470" s="84" t="s">
        <v>186</v>
      </c>
      <c r="C470" s="4" t="s">
        <v>187</v>
      </c>
      <c r="D470" s="4"/>
      <c r="E470" s="4"/>
      <c r="F470" s="4"/>
      <c r="G470" s="4"/>
      <c r="H470" s="85" t="s">
        <v>67</v>
      </c>
      <c r="I470" s="91">
        <v>14.09</v>
      </c>
      <c r="J470" s="91">
        <v>1.1499999999999999</v>
      </c>
      <c r="K470" s="121">
        <v>0.54443759999999997</v>
      </c>
      <c r="L470" s="87"/>
      <c r="M470" s="86"/>
      <c r="N470" s="96">
        <v>303.56</v>
      </c>
      <c r="O470" s="97">
        <v>1.5</v>
      </c>
      <c r="P470" s="119">
        <v>247.9</v>
      </c>
    </row>
    <row r="471" spans="1:16" ht="22.5" x14ac:dyDescent="0.25">
      <c r="A471" s="90"/>
      <c r="B471" s="84" t="s">
        <v>188</v>
      </c>
      <c r="C471" s="4" t="s">
        <v>189</v>
      </c>
      <c r="D471" s="4"/>
      <c r="E471" s="4"/>
      <c r="F471" s="4"/>
      <c r="G471" s="4"/>
      <c r="H471" s="85" t="s">
        <v>70</v>
      </c>
      <c r="I471" s="91">
        <v>19.29</v>
      </c>
      <c r="J471" s="91">
        <v>1.1499999999999999</v>
      </c>
      <c r="K471" s="121">
        <v>0.74536559999999996</v>
      </c>
      <c r="L471" s="113"/>
      <c r="M471" s="114"/>
      <c r="N471" s="94">
        <v>106.88</v>
      </c>
      <c r="O471" s="86"/>
      <c r="P471" s="88">
        <v>79.66</v>
      </c>
    </row>
    <row r="472" spans="1:16" x14ac:dyDescent="0.25">
      <c r="A472" s="83"/>
      <c r="B472" s="84" t="s">
        <v>97</v>
      </c>
      <c r="C472" s="4" t="s">
        <v>151</v>
      </c>
      <c r="D472" s="4"/>
      <c r="E472" s="4"/>
      <c r="F472" s="4"/>
      <c r="G472" s="4"/>
      <c r="H472" s="85"/>
      <c r="I472" s="86"/>
      <c r="J472" s="86"/>
      <c r="K472" s="86"/>
      <c r="L472" s="87"/>
      <c r="M472" s="86"/>
      <c r="N472" s="87"/>
      <c r="O472" s="86"/>
      <c r="P472" s="119">
        <v>215.39</v>
      </c>
    </row>
    <row r="473" spans="1:16" ht="22.5" x14ac:dyDescent="0.25">
      <c r="A473" s="90"/>
      <c r="B473" s="84" t="s">
        <v>190</v>
      </c>
      <c r="C473" s="4" t="s">
        <v>191</v>
      </c>
      <c r="D473" s="4"/>
      <c r="E473" s="4"/>
      <c r="F473" s="4"/>
      <c r="G473" s="4"/>
      <c r="H473" s="85" t="s">
        <v>192</v>
      </c>
      <c r="I473" s="102">
        <v>24</v>
      </c>
      <c r="J473" s="86"/>
      <c r="K473" s="89">
        <v>0.80640000000000001</v>
      </c>
      <c r="L473" s="122">
        <v>155.63</v>
      </c>
      <c r="M473" s="93">
        <v>1.05</v>
      </c>
      <c r="N473" s="94">
        <v>163.41</v>
      </c>
      <c r="O473" s="86"/>
      <c r="P473" s="88">
        <v>131.77000000000001</v>
      </c>
    </row>
    <row r="474" spans="1:16" ht="22.5" x14ac:dyDescent="0.25">
      <c r="A474" s="90"/>
      <c r="B474" s="84" t="s">
        <v>193</v>
      </c>
      <c r="C474" s="4" t="s">
        <v>194</v>
      </c>
      <c r="D474" s="4"/>
      <c r="E474" s="4"/>
      <c r="F474" s="4"/>
      <c r="G474" s="4"/>
      <c r="H474" s="85" t="s">
        <v>144</v>
      </c>
      <c r="I474" s="91">
        <v>0.42</v>
      </c>
      <c r="J474" s="86"/>
      <c r="K474" s="116">
        <v>1.4112E-2</v>
      </c>
      <c r="L474" s="92">
        <v>5152.37</v>
      </c>
      <c r="M474" s="93">
        <v>1.1499999999999999</v>
      </c>
      <c r="N474" s="94">
        <v>5925.23</v>
      </c>
      <c r="O474" s="86"/>
      <c r="P474" s="88">
        <v>83.62</v>
      </c>
    </row>
    <row r="475" spans="1:16" x14ac:dyDescent="0.25">
      <c r="A475" s="124" t="s">
        <v>154</v>
      </c>
      <c r="B475" s="125" t="s">
        <v>195</v>
      </c>
      <c r="C475" s="126" t="s">
        <v>196</v>
      </c>
      <c r="D475" s="126"/>
      <c r="E475" s="126"/>
      <c r="F475" s="126"/>
      <c r="G475" s="126"/>
      <c r="H475" s="127" t="s">
        <v>100</v>
      </c>
      <c r="I475" s="128">
        <v>0.45</v>
      </c>
      <c r="J475" s="129"/>
      <c r="K475" s="133">
        <v>1.512E-2</v>
      </c>
      <c r="L475" s="130"/>
      <c r="M475" s="129"/>
      <c r="N475" s="130"/>
      <c r="O475" s="129"/>
      <c r="P475" s="131"/>
    </row>
    <row r="476" spans="1:16" x14ac:dyDescent="0.25">
      <c r="A476" s="124" t="s">
        <v>154</v>
      </c>
      <c r="B476" s="125" t="s">
        <v>197</v>
      </c>
      <c r="C476" s="126" t="s">
        <v>198</v>
      </c>
      <c r="D476" s="126"/>
      <c r="E476" s="126"/>
      <c r="F476" s="126"/>
      <c r="G476" s="126"/>
      <c r="H476" s="127" t="s">
        <v>144</v>
      </c>
      <c r="I476" s="128">
        <v>0.72</v>
      </c>
      <c r="J476" s="129"/>
      <c r="K476" s="134">
        <v>2.4192000000000002E-2</v>
      </c>
      <c r="L476" s="130"/>
      <c r="M476" s="129"/>
      <c r="N476" s="130"/>
      <c r="O476" s="129"/>
      <c r="P476" s="131"/>
    </row>
    <row r="477" spans="1:16" x14ac:dyDescent="0.25">
      <c r="A477" s="124" t="s">
        <v>154</v>
      </c>
      <c r="B477" s="125" t="s">
        <v>199</v>
      </c>
      <c r="C477" s="126" t="s">
        <v>200</v>
      </c>
      <c r="D477" s="126"/>
      <c r="E477" s="126"/>
      <c r="F477" s="126"/>
      <c r="G477" s="126"/>
      <c r="H477" s="127" t="s">
        <v>144</v>
      </c>
      <c r="I477" s="135">
        <v>100</v>
      </c>
      <c r="J477" s="129"/>
      <c r="K477" s="128">
        <v>3.36</v>
      </c>
      <c r="L477" s="130"/>
      <c r="M477" s="129"/>
      <c r="N477" s="130"/>
      <c r="O477" s="129"/>
      <c r="P477" s="131"/>
    </row>
    <row r="478" spans="1:16" x14ac:dyDescent="0.25">
      <c r="A478" s="124" t="s">
        <v>154</v>
      </c>
      <c r="B478" s="125" t="s">
        <v>201</v>
      </c>
      <c r="C478" s="126" t="s">
        <v>202</v>
      </c>
      <c r="D478" s="126"/>
      <c r="E478" s="126"/>
      <c r="F478" s="126"/>
      <c r="G478" s="126"/>
      <c r="H478" s="127" t="s">
        <v>100</v>
      </c>
      <c r="I478" s="128">
        <v>0.08</v>
      </c>
      <c r="J478" s="129"/>
      <c r="K478" s="134">
        <v>2.6879999999999999E-3</v>
      </c>
      <c r="L478" s="130"/>
      <c r="M478" s="129"/>
      <c r="N478" s="130"/>
      <c r="O478" s="129"/>
      <c r="P478" s="131"/>
    </row>
    <row r="479" spans="1:16" x14ac:dyDescent="0.25">
      <c r="A479" s="98"/>
      <c r="B479" s="80"/>
      <c r="C479" s="99" t="s">
        <v>73</v>
      </c>
      <c r="D479" s="99"/>
      <c r="E479" s="99"/>
      <c r="F479" s="99"/>
      <c r="G479" s="99"/>
      <c r="H479" s="68"/>
      <c r="I479" s="69"/>
      <c r="J479" s="69"/>
      <c r="K479" s="69"/>
      <c r="L479" s="72"/>
      <c r="M479" s="69"/>
      <c r="N479" s="100"/>
      <c r="O479" s="69"/>
      <c r="P479" s="101">
        <v>7486.52</v>
      </c>
    </row>
    <row r="480" spans="1:16" x14ac:dyDescent="0.25">
      <c r="A480" s="95"/>
      <c r="B480" s="84"/>
      <c r="C480" s="4" t="s">
        <v>74</v>
      </c>
      <c r="D480" s="4"/>
      <c r="E480" s="4"/>
      <c r="F480" s="4"/>
      <c r="G480" s="4"/>
      <c r="H480" s="85"/>
      <c r="I480" s="86"/>
      <c r="J480" s="86"/>
      <c r="K480" s="86"/>
      <c r="L480" s="87"/>
      <c r="M480" s="86"/>
      <c r="N480" s="87"/>
      <c r="O480" s="86"/>
      <c r="P480" s="88">
        <v>3385.69</v>
      </c>
    </row>
    <row r="481" spans="1:16" ht="22.5" x14ac:dyDescent="0.25">
      <c r="A481" s="95"/>
      <c r="B481" s="84" t="s">
        <v>203</v>
      </c>
      <c r="C481" s="4" t="s">
        <v>204</v>
      </c>
      <c r="D481" s="4"/>
      <c r="E481" s="4"/>
      <c r="F481" s="4"/>
      <c r="G481" s="4"/>
      <c r="H481" s="85" t="s">
        <v>77</v>
      </c>
      <c r="I481" s="102">
        <v>147</v>
      </c>
      <c r="J481" s="86"/>
      <c r="K481" s="102">
        <v>147</v>
      </c>
      <c r="L481" s="87"/>
      <c r="M481" s="86"/>
      <c r="N481" s="87"/>
      <c r="O481" s="86"/>
      <c r="P481" s="88">
        <v>4976.96</v>
      </c>
    </row>
    <row r="482" spans="1:16" ht="22.5" x14ac:dyDescent="0.25">
      <c r="A482" s="95"/>
      <c r="B482" s="84" t="s">
        <v>205</v>
      </c>
      <c r="C482" s="4" t="s">
        <v>206</v>
      </c>
      <c r="D482" s="4"/>
      <c r="E482" s="4"/>
      <c r="F482" s="4"/>
      <c r="G482" s="4"/>
      <c r="H482" s="85" t="s">
        <v>77</v>
      </c>
      <c r="I482" s="102">
        <v>134</v>
      </c>
      <c r="J482" s="86"/>
      <c r="K482" s="102">
        <v>134</v>
      </c>
      <c r="L482" s="87"/>
      <c r="M482" s="86"/>
      <c r="N482" s="87"/>
      <c r="O482" s="86"/>
      <c r="P482" s="88">
        <v>4536.82</v>
      </c>
    </row>
    <row r="483" spans="1:16" x14ac:dyDescent="0.25">
      <c r="A483" s="103"/>
      <c r="B483" s="104"/>
      <c r="C483" s="99" t="s">
        <v>80</v>
      </c>
      <c r="D483" s="99"/>
      <c r="E483" s="99"/>
      <c r="F483" s="99"/>
      <c r="G483" s="99"/>
      <c r="H483" s="68"/>
      <c r="I483" s="69"/>
      <c r="J483" s="69"/>
      <c r="K483" s="69"/>
      <c r="L483" s="72"/>
      <c r="M483" s="69"/>
      <c r="N483" s="100">
        <v>505961.31</v>
      </c>
      <c r="O483" s="69"/>
      <c r="P483" s="101">
        <v>17000.3</v>
      </c>
    </row>
    <row r="484" spans="1:16" x14ac:dyDescent="0.25">
      <c r="A484" s="105"/>
      <c r="B484" s="106"/>
      <c r="C484" s="106"/>
      <c r="D484" s="106"/>
      <c r="E484" s="106"/>
      <c r="F484" s="106"/>
      <c r="G484" s="106"/>
      <c r="H484" s="107"/>
      <c r="I484" s="108"/>
      <c r="J484" s="108"/>
      <c r="K484" s="108"/>
      <c r="L484" s="109"/>
      <c r="M484" s="108"/>
      <c r="N484" s="109"/>
      <c r="O484" s="108"/>
      <c r="P484" s="110"/>
    </row>
    <row r="485" spans="1:16" ht="33.75" x14ac:dyDescent="0.25">
      <c r="A485" s="65" t="s">
        <v>302</v>
      </c>
      <c r="B485" s="66" t="s">
        <v>208</v>
      </c>
      <c r="C485" s="67" t="s">
        <v>209</v>
      </c>
      <c r="D485" s="67"/>
      <c r="E485" s="67"/>
      <c r="F485" s="67"/>
      <c r="G485" s="67"/>
      <c r="H485" s="68" t="s">
        <v>144</v>
      </c>
      <c r="I485" s="69">
        <v>3.36</v>
      </c>
      <c r="J485" s="70">
        <v>1</v>
      </c>
      <c r="K485" s="120">
        <v>3.36</v>
      </c>
      <c r="L485" s="72"/>
      <c r="M485" s="69"/>
      <c r="N485" s="132">
        <v>23491.52</v>
      </c>
      <c r="O485" s="69"/>
      <c r="P485" s="101">
        <v>78931.509999999995</v>
      </c>
    </row>
    <row r="486" spans="1:16" x14ac:dyDescent="0.25">
      <c r="A486" s="103"/>
      <c r="B486" s="104"/>
      <c r="C486" s="77" t="s">
        <v>164</v>
      </c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8"/>
    </row>
    <row r="487" spans="1:16" ht="33.75" x14ac:dyDescent="0.25">
      <c r="A487" s="95" t="s">
        <v>302</v>
      </c>
      <c r="B487" s="84" t="s">
        <v>208</v>
      </c>
      <c r="C487" s="4" t="s">
        <v>210</v>
      </c>
      <c r="D487" s="4"/>
      <c r="E487" s="4"/>
      <c r="F487" s="4"/>
      <c r="G487" s="4"/>
      <c r="H487" s="85" t="s">
        <v>144</v>
      </c>
      <c r="I487" s="91">
        <v>3.36</v>
      </c>
      <c r="J487" s="86"/>
      <c r="K487" s="91">
        <v>3.36</v>
      </c>
      <c r="L487" s="94">
        <v>20251.310000000001</v>
      </c>
      <c r="M487" s="91">
        <v>1.1599999999999999</v>
      </c>
      <c r="N487" s="94">
        <v>23491.52</v>
      </c>
      <c r="O487" s="86"/>
      <c r="P487" s="88">
        <v>78931.509999999995</v>
      </c>
    </row>
    <row r="488" spans="1:16" ht="56.25" x14ac:dyDescent="0.25">
      <c r="A488" s="95" t="s">
        <v>303</v>
      </c>
      <c r="B488" s="84" t="s">
        <v>212</v>
      </c>
      <c r="C488" s="4" t="s">
        <v>213</v>
      </c>
      <c r="D488" s="4"/>
      <c r="E488" s="4"/>
      <c r="F488" s="4"/>
      <c r="G488" s="4"/>
      <c r="H488" s="85" t="s">
        <v>100</v>
      </c>
      <c r="I488" s="86"/>
      <c r="J488" s="86"/>
      <c r="K488" s="97">
        <v>8.4</v>
      </c>
      <c r="L488" s="87"/>
      <c r="M488" s="86"/>
      <c r="N488" s="96">
        <v>-384.37</v>
      </c>
      <c r="O488" s="86"/>
      <c r="P488" s="88">
        <v>-3228.71</v>
      </c>
    </row>
    <row r="489" spans="1:16" ht="56.25" x14ac:dyDescent="0.25">
      <c r="A489" s="95" t="s">
        <v>304</v>
      </c>
      <c r="B489" s="84" t="s">
        <v>215</v>
      </c>
      <c r="C489" s="4" t="s">
        <v>216</v>
      </c>
      <c r="D489" s="4"/>
      <c r="E489" s="4"/>
      <c r="F489" s="4"/>
      <c r="G489" s="4"/>
      <c r="H489" s="85" t="s">
        <v>100</v>
      </c>
      <c r="I489" s="86"/>
      <c r="J489" s="86"/>
      <c r="K489" s="97">
        <v>8.4</v>
      </c>
      <c r="L489" s="87"/>
      <c r="M489" s="86"/>
      <c r="N489" s="96">
        <v>744.2</v>
      </c>
      <c r="O489" s="86"/>
      <c r="P489" s="88">
        <v>6251.28</v>
      </c>
    </row>
    <row r="490" spans="1:16" x14ac:dyDescent="0.25">
      <c r="A490" s="103"/>
      <c r="B490" s="104"/>
      <c r="C490" s="99" t="s">
        <v>80</v>
      </c>
      <c r="D490" s="99"/>
      <c r="E490" s="99"/>
      <c r="F490" s="99"/>
      <c r="G490" s="99"/>
      <c r="H490" s="68"/>
      <c r="I490" s="69"/>
      <c r="J490" s="69"/>
      <c r="K490" s="69"/>
      <c r="L490" s="72"/>
      <c r="M490" s="69"/>
      <c r="N490" s="72"/>
      <c r="O490" s="69"/>
      <c r="P490" s="101">
        <v>81954.080000000002</v>
      </c>
    </row>
    <row r="491" spans="1:16" x14ac:dyDescent="0.25">
      <c r="A491" s="105"/>
      <c r="B491" s="106"/>
      <c r="C491" s="106"/>
      <c r="D491" s="106"/>
      <c r="E491" s="106"/>
      <c r="F491" s="106"/>
      <c r="G491" s="106"/>
      <c r="H491" s="107"/>
      <c r="I491" s="108"/>
      <c r="J491" s="108"/>
      <c r="K491" s="108"/>
      <c r="L491" s="109"/>
      <c r="M491" s="108"/>
      <c r="N491" s="109"/>
      <c r="O491" s="108"/>
      <c r="P491" s="110"/>
    </row>
    <row r="492" spans="1:16" ht="22.5" x14ac:dyDescent="0.25">
      <c r="A492" s="65" t="s">
        <v>305</v>
      </c>
      <c r="B492" s="66" t="s">
        <v>218</v>
      </c>
      <c r="C492" s="67" t="s">
        <v>219</v>
      </c>
      <c r="D492" s="67"/>
      <c r="E492" s="67"/>
      <c r="F492" s="67"/>
      <c r="G492" s="67"/>
      <c r="H492" s="68" t="s">
        <v>100</v>
      </c>
      <c r="I492" s="69">
        <v>3.3599999999999998E-2</v>
      </c>
      <c r="J492" s="70">
        <v>1</v>
      </c>
      <c r="K492" s="111">
        <v>3.3599999999999998E-2</v>
      </c>
      <c r="L492" s="72"/>
      <c r="M492" s="69"/>
      <c r="N492" s="73"/>
      <c r="O492" s="69"/>
      <c r="P492" s="74"/>
    </row>
    <row r="493" spans="1:16" x14ac:dyDescent="0.25">
      <c r="A493" s="75"/>
      <c r="B493" s="76"/>
      <c r="C493" s="77" t="s">
        <v>220</v>
      </c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8"/>
    </row>
    <row r="494" spans="1:16" ht="45" x14ac:dyDescent="0.25">
      <c r="A494" s="79"/>
      <c r="B494" s="80" t="s">
        <v>60</v>
      </c>
      <c r="C494" s="81" t="s">
        <v>61</v>
      </c>
      <c r="D494" s="81"/>
      <c r="E494" s="81"/>
      <c r="F494" s="81"/>
      <c r="G494" s="81"/>
      <c r="H494" s="81"/>
      <c r="I494" s="81"/>
      <c r="J494" s="81"/>
      <c r="K494" s="81"/>
      <c r="L494" s="81"/>
      <c r="M494" s="81"/>
      <c r="N494" s="81"/>
      <c r="O494" s="81"/>
      <c r="P494" s="82"/>
    </row>
    <row r="495" spans="1:16" ht="45" x14ac:dyDescent="0.25">
      <c r="A495" s="79"/>
      <c r="B495" s="80" t="s">
        <v>62</v>
      </c>
      <c r="C495" s="81" t="s">
        <v>63</v>
      </c>
      <c r="D495" s="81"/>
      <c r="E495" s="81"/>
      <c r="F495" s="81"/>
      <c r="G495" s="81"/>
      <c r="H495" s="81"/>
      <c r="I495" s="81"/>
      <c r="J495" s="81"/>
      <c r="K495" s="81"/>
      <c r="L495" s="81"/>
      <c r="M495" s="81"/>
      <c r="N495" s="81"/>
      <c r="O495" s="81"/>
      <c r="P495" s="82"/>
    </row>
    <row r="496" spans="1:16" x14ac:dyDescent="0.25">
      <c r="A496" s="83"/>
      <c r="B496" s="84" t="s">
        <v>55</v>
      </c>
      <c r="C496" s="4" t="s">
        <v>136</v>
      </c>
      <c r="D496" s="4"/>
      <c r="E496" s="4"/>
      <c r="F496" s="4"/>
      <c r="G496" s="4"/>
      <c r="H496" s="85" t="s">
        <v>67</v>
      </c>
      <c r="I496" s="86"/>
      <c r="J496" s="86"/>
      <c r="K496" s="116">
        <v>1.6499280000000001</v>
      </c>
      <c r="L496" s="87"/>
      <c r="M496" s="86"/>
      <c r="N496" s="87"/>
      <c r="O496" s="86"/>
      <c r="P496" s="119">
        <v>796.15</v>
      </c>
    </row>
    <row r="497" spans="1:16" x14ac:dyDescent="0.25">
      <c r="A497" s="90"/>
      <c r="B497" s="84" t="s">
        <v>221</v>
      </c>
      <c r="C497" s="4" t="s">
        <v>222</v>
      </c>
      <c r="D497" s="4"/>
      <c r="E497" s="4"/>
      <c r="F497" s="4"/>
      <c r="G497" s="4"/>
      <c r="H497" s="85" t="s">
        <v>67</v>
      </c>
      <c r="I497" s="97">
        <v>42.7</v>
      </c>
      <c r="J497" s="91">
        <v>1.1499999999999999</v>
      </c>
      <c r="K497" s="116">
        <v>1.6499280000000001</v>
      </c>
      <c r="L497" s="113"/>
      <c r="M497" s="114"/>
      <c r="N497" s="94">
        <v>321.69</v>
      </c>
      <c r="O497" s="97">
        <v>1.5</v>
      </c>
      <c r="P497" s="88">
        <v>796.15</v>
      </c>
    </row>
    <row r="498" spans="1:16" x14ac:dyDescent="0.25">
      <c r="A498" s="83"/>
      <c r="B498" s="84" t="s">
        <v>64</v>
      </c>
      <c r="C498" s="4" t="s">
        <v>65</v>
      </c>
      <c r="D498" s="4"/>
      <c r="E498" s="4"/>
      <c r="F498" s="4"/>
      <c r="G498" s="4"/>
      <c r="H498" s="85"/>
      <c r="I498" s="86"/>
      <c r="J498" s="86"/>
      <c r="K498" s="86"/>
      <c r="L498" s="87"/>
      <c r="M498" s="86"/>
      <c r="N498" s="87"/>
      <c r="O498" s="86"/>
      <c r="P498" s="119">
        <v>44.57</v>
      </c>
    </row>
    <row r="499" spans="1:16" x14ac:dyDescent="0.25">
      <c r="A499" s="83"/>
      <c r="B499" s="84"/>
      <c r="C499" s="4" t="s">
        <v>66</v>
      </c>
      <c r="D499" s="4"/>
      <c r="E499" s="4"/>
      <c r="F499" s="4"/>
      <c r="G499" s="4"/>
      <c r="H499" s="85" t="s">
        <v>67</v>
      </c>
      <c r="I499" s="86"/>
      <c r="J499" s="86"/>
      <c r="K499" s="121">
        <v>3.6321600000000002E-2</v>
      </c>
      <c r="L499" s="87"/>
      <c r="M499" s="86"/>
      <c r="N499" s="87"/>
      <c r="O499" s="86"/>
      <c r="P499" s="119">
        <v>16.54</v>
      </c>
    </row>
    <row r="500" spans="1:16" ht="22.5" x14ac:dyDescent="0.25">
      <c r="A500" s="90"/>
      <c r="B500" s="84" t="s">
        <v>184</v>
      </c>
      <c r="C500" s="4" t="s">
        <v>185</v>
      </c>
      <c r="D500" s="4"/>
      <c r="E500" s="4"/>
      <c r="F500" s="4"/>
      <c r="G500" s="4"/>
      <c r="H500" s="85" t="s">
        <v>70</v>
      </c>
      <c r="I500" s="91">
        <v>0.94</v>
      </c>
      <c r="J500" s="91">
        <v>1.1499999999999999</v>
      </c>
      <c r="K500" s="121">
        <v>3.6321600000000002E-2</v>
      </c>
      <c r="L500" s="122">
        <v>477.92</v>
      </c>
      <c r="M500" s="93">
        <v>1.27</v>
      </c>
      <c r="N500" s="94">
        <v>606.96</v>
      </c>
      <c r="O500" s="86"/>
      <c r="P500" s="88">
        <v>22.05</v>
      </c>
    </row>
    <row r="501" spans="1:16" x14ac:dyDescent="0.25">
      <c r="A501" s="95"/>
      <c r="B501" s="84" t="s">
        <v>186</v>
      </c>
      <c r="C501" s="4" t="s">
        <v>187</v>
      </c>
      <c r="D501" s="4"/>
      <c r="E501" s="4"/>
      <c r="F501" s="4"/>
      <c r="G501" s="4"/>
      <c r="H501" s="85" t="s">
        <v>67</v>
      </c>
      <c r="I501" s="91">
        <v>0.94</v>
      </c>
      <c r="J501" s="91">
        <v>1.1499999999999999</v>
      </c>
      <c r="K501" s="121">
        <v>3.6321600000000002E-2</v>
      </c>
      <c r="L501" s="87"/>
      <c r="M501" s="86"/>
      <c r="N501" s="96">
        <v>303.56</v>
      </c>
      <c r="O501" s="97">
        <v>1.5</v>
      </c>
      <c r="P501" s="119">
        <v>16.54</v>
      </c>
    </row>
    <row r="502" spans="1:16" ht="22.5" x14ac:dyDescent="0.25">
      <c r="A502" s="90"/>
      <c r="B502" s="84" t="s">
        <v>223</v>
      </c>
      <c r="C502" s="4" t="s">
        <v>224</v>
      </c>
      <c r="D502" s="4"/>
      <c r="E502" s="4"/>
      <c r="F502" s="4"/>
      <c r="G502" s="4"/>
      <c r="H502" s="85" t="s">
        <v>70</v>
      </c>
      <c r="I502" s="91">
        <v>18.32</v>
      </c>
      <c r="J502" s="91">
        <v>1.1499999999999999</v>
      </c>
      <c r="K502" s="121">
        <v>0.70788479999999998</v>
      </c>
      <c r="L502" s="113"/>
      <c r="M502" s="114"/>
      <c r="N502" s="94">
        <v>31.81</v>
      </c>
      <c r="O502" s="86"/>
      <c r="P502" s="88">
        <v>22.52</v>
      </c>
    </row>
    <row r="503" spans="1:16" x14ac:dyDescent="0.25">
      <c r="A503" s="83"/>
      <c r="B503" s="84" t="s">
        <v>97</v>
      </c>
      <c r="C503" s="4" t="s">
        <v>151</v>
      </c>
      <c r="D503" s="4"/>
      <c r="E503" s="4"/>
      <c r="F503" s="4"/>
      <c r="G503" s="4"/>
      <c r="H503" s="85"/>
      <c r="I503" s="86"/>
      <c r="J503" s="86"/>
      <c r="K503" s="86"/>
      <c r="L503" s="87"/>
      <c r="M503" s="86"/>
      <c r="N503" s="87"/>
      <c r="O503" s="86"/>
      <c r="P503" s="119">
        <v>209.14</v>
      </c>
    </row>
    <row r="504" spans="1:16" ht="22.5" x14ac:dyDescent="0.25">
      <c r="A504" s="90"/>
      <c r="B504" s="84" t="s">
        <v>225</v>
      </c>
      <c r="C504" s="4" t="s">
        <v>226</v>
      </c>
      <c r="D504" s="4"/>
      <c r="E504" s="4"/>
      <c r="F504" s="4"/>
      <c r="G504" s="4"/>
      <c r="H504" s="85" t="s">
        <v>100</v>
      </c>
      <c r="I504" s="91">
        <v>0.04</v>
      </c>
      <c r="J504" s="86"/>
      <c r="K504" s="116">
        <v>1.3439999999999999E-3</v>
      </c>
      <c r="L504" s="92">
        <v>148198.01999999999</v>
      </c>
      <c r="M504" s="93">
        <v>1.05</v>
      </c>
      <c r="N504" s="94">
        <v>155607.92000000001</v>
      </c>
      <c r="O504" s="86"/>
      <c r="P504" s="88">
        <v>209.14</v>
      </c>
    </row>
    <row r="505" spans="1:16" x14ac:dyDescent="0.25">
      <c r="A505" s="98"/>
      <c r="B505" s="80"/>
      <c r="C505" s="99" t="s">
        <v>73</v>
      </c>
      <c r="D505" s="99"/>
      <c r="E505" s="99"/>
      <c r="F505" s="99"/>
      <c r="G505" s="99"/>
      <c r="H505" s="68"/>
      <c r="I505" s="69"/>
      <c r="J505" s="69"/>
      <c r="K505" s="69"/>
      <c r="L505" s="72"/>
      <c r="M505" s="69"/>
      <c r="N505" s="100"/>
      <c r="O505" s="69"/>
      <c r="P505" s="101">
        <v>1066.4000000000001</v>
      </c>
    </row>
    <row r="506" spans="1:16" x14ac:dyDescent="0.25">
      <c r="A506" s="95"/>
      <c r="B506" s="84"/>
      <c r="C506" s="4" t="s">
        <v>74</v>
      </c>
      <c r="D506" s="4"/>
      <c r="E506" s="4"/>
      <c r="F506" s="4"/>
      <c r="G506" s="4"/>
      <c r="H506" s="85"/>
      <c r="I506" s="86"/>
      <c r="J506" s="86"/>
      <c r="K506" s="86"/>
      <c r="L506" s="87"/>
      <c r="M506" s="86"/>
      <c r="N506" s="87"/>
      <c r="O506" s="86"/>
      <c r="P506" s="119">
        <v>812.69</v>
      </c>
    </row>
    <row r="507" spans="1:16" ht="22.5" x14ac:dyDescent="0.25">
      <c r="A507" s="95"/>
      <c r="B507" s="84" t="s">
        <v>227</v>
      </c>
      <c r="C507" s="4" t="s">
        <v>228</v>
      </c>
      <c r="D507" s="4"/>
      <c r="E507" s="4"/>
      <c r="F507" s="4"/>
      <c r="G507" s="4"/>
      <c r="H507" s="85" t="s">
        <v>77</v>
      </c>
      <c r="I507" s="102">
        <v>110</v>
      </c>
      <c r="J507" s="86"/>
      <c r="K507" s="102">
        <v>110</v>
      </c>
      <c r="L507" s="87"/>
      <c r="M507" s="86"/>
      <c r="N507" s="87"/>
      <c r="O507" s="86"/>
      <c r="P507" s="119">
        <v>893.96</v>
      </c>
    </row>
    <row r="508" spans="1:16" ht="22.5" x14ac:dyDescent="0.25">
      <c r="A508" s="95"/>
      <c r="B508" s="84" t="s">
        <v>229</v>
      </c>
      <c r="C508" s="4" t="s">
        <v>230</v>
      </c>
      <c r="D508" s="4"/>
      <c r="E508" s="4"/>
      <c r="F508" s="4"/>
      <c r="G508" s="4"/>
      <c r="H508" s="85" t="s">
        <v>77</v>
      </c>
      <c r="I508" s="102">
        <v>73</v>
      </c>
      <c r="J508" s="86"/>
      <c r="K508" s="102">
        <v>73</v>
      </c>
      <c r="L508" s="87"/>
      <c r="M508" s="86"/>
      <c r="N508" s="87"/>
      <c r="O508" s="86"/>
      <c r="P508" s="119">
        <v>593.26</v>
      </c>
    </row>
    <row r="509" spans="1:16" x14ac:dyDescent="0.25">
      <c r="A509" s="103"/>
      <c r="B509" s="104"/>
      <c r="C509" s="99" t="s">
        <v>80</v>
      </c>
      <c r="D509" s="99"/>
      <c r="E509" s="99"/>
      <c r="F509" s="99"/>
      <c r="G509" s="99"/>
      <c r="H509" s="68"/>
      <c r="I509" s="69"/>
      <c r="J509" s="69"/>
      <c r="K509" s="69"/>
      <c r="L509" s="72"/>
      <c r="M509" s="69"/>
      <c r="N509" s="100">
        <v>76000.600000000006</v>
      </c>
      <c r="O509" s="69"/>
      <c r="P509" s="101">
        <v>2553.62</v>
      </c>
    </row>
    <row r="510" spans="1:16" x14ac:dyDescent="0.25">
      <c r="A510" s="105"/>
      <c r="B510" s="106"/>
      <c r="C510" s="106"/>
      <c r="D510" s="106"/>
      <c r="E510" s="106"/>
      <c r="F510" s="106"/>
      <c r="G510" s="106"/>
      <c r="H510" s="107"/>
      <c r="I510" s="108"/>
      <c r="J510" s="108"/>
      <c r="K510" s="108"/>
      <c r="L510" s="109"/>
      <c r="M510" s="108"/>
      <c r="N510" s="109"/>
      <c r="O510" s="108"/>
      <c r="P510" s="110"/>
    </row>
    <row r="511" spans="1:16" ht="33.75" x14ac:dyDescent="0.25">
      <c r="A511" s="65" t="s">
        <v>306</v>
      </c>
      <c r="B511" s="66" t="s">
        <v>232</v>
      </c>
      <c r="C511" s="67" t="s">
        <v>233</v>
      </c>
      <c r="D511" s="67"/>
      <c r="E511" s="67"/>
      <c r="F511" s="67"/>
      <c r="G511" s="67"/>
      <c r="H511" s="68" t="s">
        <v>100</v>
      </c>
      <c r="I511" s="69">
        <v>3.3599999999999998E-2</v>
      </c>
      <c r="J511" s="70">
        <v>1</v>
      </c>
      <c r="K511" s="111">
        <v>3.3599999999999998E-2</v>
      </c>
      <c r="L511" s="100">
        <v>115095.05</v>
      </c>
      <c r="M511" s="120">
        <v>1.1499999999999999</v>
      </c>
      <c r="N511" s="132">
        <v>132359.31</v>
      </c>
      <c r="O511" s="69"/>
      <c r="P511" s="101">
        <v>4447.2700000000004</v>
      </c>
    </row>
    <row r="512" spans="1:16" x14ac:dyDescent="0.25">
      <c r="A512" s="103"/>
      <c r="B512" s="104"/>
      <c r="C512" s="77" t="s">
        <v>164</v>
      </c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8"/>
    </row>
    <row r="513" spans="1:16" x14ac:dyDescent="0.25">
      <c r="A513" s="103"/>
      <c r="B513" s="104"/>
      <c r="C513" s="99" t="s">
        <v>80</v>
      </c>
      <c r="D513" s="99"/>
      <c r="E513" s="99"/>
      <c r="F513" s="99"/>
      <c r="G513" s="99"/>
      <c r="H513" s="68"/>
      <c r="I513" s="69"/>
      <c r="J513" s="69"/>
      <c r="K513" s="69"/>
      <c r="L513" s="72"/>
      <c r="M513" s="69"/>
      <c r="N513" s="72"/>
      <c r="O513" s="69"/>
      <c r="P513" s="101">
        <v>4447.2700000000004</v>
      </c>
    </row>
    <row r="514" spans="1:16" x14ac:dyDescent="0.25">
      <c r="A514" s="105"/>
      <c r="B514" s="106"/>
      <c r="C514" s="106"/>
      <c r="D514" s="106"/>
      <c r="E514" s="106"/>
      <c r="F514" s="106"/>
      <c r="G514" s="106"/>
      <c r="H514" s="107"/>
      <c r="I514" s="108"/>
      <c r="J514" s="108"/>
      <c r="K514" s="108"/>
      <c r="L514" s="109"/>
      <c r="M514" s="108"/>
      <c r="N514" s="109"/>
      <c r="O514" s="108"/>
      <c r="P514" s="110"/>
    </row>
    <row r="515" spans="1:16" ht="22.5" x14ac:dyDescent="0.25">
      <c r="A515" s="65" t="s">
        <v>307</v>
      </c>
      <c r="B515" s="66" t="s">
        <v>235</v>
      </c>
      <c r="C515" s="67" t="s">
        <v>236</v>
      </c>
      <c r="D515" s="67"/>
      <c r="E515" s="67"/>
      <c r="F515" s="67"/>
      <c r="G515" s="67"/>
      <c r="H515" s="68" t="s">
        <v>237</v>
      </c>
      <c r="I515" s="69">
        <v>2.8000000000000001E-2</v>
      </c>
      <c r="J515" s="70">
        <v>1</v>
      </c>
      <c r="K515" s="117">
        <v>2.8000000000000001E-2</v>
      </c>
      <c r="L515" s="72"/>
      <c r="M515" s="69"/>
      <c r="N515" s="73"/>
      <c r="O515" s="69"/>
      <c r="P515" s="74"/>
    </row>
    <row r="516" spans="1:16" x14ac:dyDescent="0.25">
      <c r="A516" s="75"/>
      <c r="B516" s="76"/>
      <c r="C516" s="77" t="s">
        <v>308</v>
      </c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8"/>
    </row>
    <row r="517" spans="1:16" ht="45" x14ac:dyDescent="0.25">
      <c r="A517" s="79"/>
      <c r="B517" s="80" t="s">
        <v>60</v>
      </c>
      <c r="C517" s="81" t="s">
        <v>61</v>
      </c>
      <c r="D517" s="81"/>
      <c r="E517" s="81"/>
      <c r="F517" s="81"/>
      <c r="G517" s="81"/>
      <c r="H517" s="81"/>
      <c r="I517" s="81"/>
      <c r="J517" s="81"/>
      <c r="K517" s="81"/>
      <c r="L517" s="81"/>
      <c r="M517" s="81"/>
      <c r="N517" s="81"/>
      <c r="O517" s="81"/>
      <c r="P517" s="82"/>
    </row>
    <row r="518" spans="1:16" ht="45" x14ac:dyDescent="0.25">
      <c r="A518" s="79"/>
      <c r="B518" s="80" t="s">
        <v>62</v>
      </c>
      <c r="C518" s="81" t="s">
        <v>63</v>
      </c>
      <c r="D518" s="81"/>
      <c r="E518" s="81"/>
      <c r="F518" s="81"/>
      <c r="G518" s="81"/>
      <c r="H518" s="81"/>
      <c r="I518" s="81"/>
      <c r="J518" s="81"/>
      <c r="K518" s="81"/>
      <c r="L518" s="81"/>
      <c r="M518" s="81"/>
      <c r="N518" s="81"/>
      <c r="O518" s="81"/>
      <c r="P518" s="82"/>
    </row>
    <row r="519" spans="1:16" x14ac:dyDescent="0.25">
      <c r="A519" s="83"/>
      <c r="B519" s="84" t="s">
        <v>55</v>
      </c>
      <c r="C519" s="4" t="s">
        <v>136</v>
      </c>
      <c r="D519" s="4"/>
      <c r="E519" s="4"/>
      <c r="F519" s="4"/>
      <c r="G519" s="4"/>
      <c r="H519" s="85" t="s">
        <v>67</v>
      </c>
      <c r="I519" s="86"/>
      <c r="J519" s="86"/>
      <c r="K519" s="112">
        <v>0.68264000000000002</v>
      </c>
      <c r="L519" s="87"/>
      <c r="M519" s="86"/>
      <c r="N519" s="87"/>
      <c r="O519" s="86"/>
      <c r="P519" s="119">
        <v>307.36</v>
      </c>
    </row>
    <row r="520" spans="1:16" x14ac:dyDescent="0.25">
      <c r="A520" s="90"/>
      <c r="B520" s="84" t="s">
        <v>239</v>
      </c>
      <c r="C520" s="4" t="s">
        <v>240</v>
      </c>
      <c r="D520" s="4"/>
      <c r="E520" s="4"/>
      <c r="F520" s="4"/>
      <c r="G520" s="4"/>
      <c r="H520" s="85" t="s">
        <v>67</v>
      </c>
      <c r="I520" s="97">
        <v>21.2</v>
      </c>
      <c r="J520" s="91">
        <v>1.1499999999999999</v>
      </c>
      <c r="K520" s="112">
        <v>0.68264000000000002</v>
      </c>
      <c r="L520" s="113"/>
      <c r="M520" s="114"/>
      <c r="N520" s="94">
        <v>300.17</v>
      </c>
      <c r="O520" s="97">
        <v>1.5</v>
      </c>
      <c r="P520" s="88">
        <v>307.36</v>
      </c>
    </row>
    <row r="521" spans="1:16" x14ac:dyDescent="0.25">
      <c r="A521" s="83"/>
      <c r="B521" s="84" t="s">
        <v>64</v>
      </c>
      <c r="C521" s="4" t="s">
        <v>65</v>
      </c>
      <c r="D521" s="4"/>
      <c r="E521" s="4"/>
      <c r="F521" s="4"/>
      <c r="G521" s="4"/>
      <c r="H521" s="85"/>
      <c r="I521" s="86"/>
      <c r="J521" s="86"/>
      <c r="K521" s="86"/>
      <c r="L521" s="87"/>
      <c r="M521" s="86"/>
      <c r="N521" s="87"/>
      <c r="O521" s="86"/>
      <c r="P521" s="119">
        <v>11.86</v>
      </c>
    </row>
    <row r="522" spans="1:16" x14ac:dyDescent="0.25">
      <c r="A522" s="83"/>
      <c r="B522" s="84"/>
      <c r="C522" s="4" t="s">
        <v>66</v>
      </c>
      <c r="D522" s="4"/>
      <c r="E522" s="4"/>
      <c r="F522" s="4"/>
      <c r="G522" s="4"/>
      <c r="H522" s="85" t="s">
        <v>67</v>
      </c>
      <c r="I522" s="86"/>
      <c r="J522" s="86"/>
      <c r="K522" s="112">
        <v>6.4400000000000004E-3</v>
      </c>
      <c r="L522" s="87"/>
      <c r="M522" s="86"/>
      <c r="N522" s="87"/>
      <c r="O522" s="86"/>
      <c r="P522" s="119">
        <v>2.93</v>
      </c>
    </row>
    <row r="523" spans="1:16" ht="22.5" x14ac:dyDescent="0.25">
      <c r="A523" s="90"/>
      <c r="B523" s="84" t="s">
        <v>180</v>
      </c>
      <c r="C523" s="4" t="s">
        <v>181</v>
      </c>
      <c r="D523" s="4"/>
      <c r="E523" s="4"/>
      <c r="F523" s="4"/>
      <c r="G523" s="4"/>
      <c r="H523" s="85" t="s">
        <v>70</v>
      </c>
      <c r="I523" s="91">
        <v>1.95</v>
      </c>
      <c r="J523" s="91">
        <v>1.1499999999999999</v>
      </c>
      <c r="K523" s="112">
        <v>6.2789999999999999E-2</v>
      </c>
      <c r="L523" s="122">
        <v>95.25</v>
      </c>
      <c r="M523" s="93">
        <v>1.33</v>
      </c>
      <c r="N523" s="94">
        <v>126.68</v>
      </c>
      <c r="O523" s="86"/>
      <c r="P523" s="88">
        <v>7.95</v>
      </c>
    </row>
    <row r="524" spans="1:16" ht="22.5" x14ac:dyDescent="0.25">
      <c r="A524" s="90"/>
      <c r="B524" s="84" t="s">
        <v>184</v>
      </c>
      <c r="C524" s="4" t="s">
        <v>185</v>
      </c>
      <c r="D524" s="4"/>
      <c r="E524" s="4"/>
      <c r="F524" s="4"/>
      <c r="G524" s="4"/>
      <c r="H524" s="85" t="s">
        <v>70</v>
      </c>
      <c r="I524" s="97">
        <v>0.2</v>
      </c>
      <c r="J524" s="91">
        <v>1.1499999999999999</v>
      </c>
      <c r="K524" s="112">
        <v>6.4400000000000004E-3</v>
      </c>
      <c r="L524" s="122">
        <v>477.92</v>
      </c>
      <c r="M524" s="93">
        <v>1.27</v>
      </c>
      <c r="N524" s="94">
        <v>606.96</v>
      </c>
      <c r="O524" s="86"/>
      <c r="P524" s="88">
        <v>3.91</v>
      </c>
    </row>
    <row r="525" spans="1:16" x14ac:dyDescent="0.25">
      <c r="A525" s="95"/>
      <c r="B525" s="84" t="s">
        <v>186</v>
      </c>
      <c r="C525" s="4" t="s">
        <v>187</v>
      </c>
      <c r="D525" s="4"/>
      <c r="E525" s="4"/>
      <c r="F525" s="4"/>
      <c r="G525" s="4"/>
      <c r="H525" s="85" t="s">
        <v>67</v>
      </c>
      <c r="I525" s="97">
        <v>0.2</v>
      </c>
      <c r="J525" s="91">
        <v>1.1499999999999999</v>
      </c>
      <c r="K525" s="112">
        <v>6.4400000000000004E-3</v>
      </c>
      <c r="L525" s="87"/>
      <c r="M525" s="86"/>
      <c r="N525" s="96">
        <v>303.56</v>
      </c>
      <c r="O525" s="97">
        <v>1.5</v>
      </c>
      <c r="P525" s="119">
        <v>2.93</v>
      </c>
    </row>
    <row r="526" spans="1:16" x14ac:dyDescent="0.25">
      <c r="A526" s="83"/>
      <c r="B526" s="84" t="s">
        <v>97</v>
      </c>
      <c r="C526" s="4" t="s">
        <v>151</v>
      </c>
      <c r="D526" s="4"/>
      <c r="E526" s="4"/>
      <c r="F526" s="4"/>
      <c r="G526" s="4"/>
      <c r="H526" s="85"/>
      <c r="I526" s="86"/>
      <c r="J526" s="86"/>
      <c r="K526" s="86"/>
      <c r="L526" s="87"/>
      <c r="M526" s="86"/>
      <c r="N526" s="87"/>
      <c r="O526" s="86"/>
      <c r="P526" s="119">
        <v>50.38</v>
      </c>
    </row>
    <row r="527" spans="1:16" ht="22.5" x14ac:dyDescent="0.25">
      <c r="A527" s="90"/>
      <c r="B527" s="84" t="s">
        <v>241</v>
      </c>
      <c r="C527" s="4" t="s">
        <v>242</v>
      </c>
      <c r="D527" s="4"/>
      <c r="E527" s="4"/>
      <c r="F527" s="4"/>
      <c r="G527" s="4"/>
      <c r="H527" s="85" t="s">
        <v>100</v>
      </c>
      <c r="I527" s="123">
        <v>2.4E-2</v>
      </c>
      <c r="J527" s="86"/>
      <c r="K527" s="116">
        <v>6.7199999999999996E-4</v>
      </c>
      <c r="L527" s="92">
        <v>62186.75</v>
      </c>
      <c r="M527" s="136">
        <v>1.2</v>
      </c>
      <c r="N527" s="94">
        <v>74624.100000000006</v>
      </c>
      <c r="O527" s="86"/>
      <c r="P527" s="88">
        <v>50.15</v>
      </c>
    </row>
    <row r="528" spans="1:16" ht="22.5" x14ac:dyDescent="0.25">
      <c r="A528" s="90"/>
      <c r="B528" s="84" t="s">
        <v>243</v>
      </c>
      <c r="C528" s="4" t="s">
        <v>244</v>
      </c>
      <c r="D528" s="4"/>
      <c r="E528" s="4"/>
      <c r="F528" s="4"/>
      <c r="G528" s="4"/>
      <c r="H528" s="85" t="s">
        <v>192</v>
      </c>
      <c r="I528" s="97">
        <v>0.1</v>
      </c>
      <c r="J528" s="86"/>
      <c r="K528" s="89">
        <v>2.8E-3</v>
      </c>
      <c r="L528" s="122">
        <v>56.11</v>
      </c>
      <c r="M528" s="93">
        <v>1.47</v>
      </c>
      <c r="N528" s="94">
        <v>82.48</v>
      </c>
      <c r="O528" s="86"/>
      <c r="P528" s="88">
        <v>0.23</v>
      </c>
    </row>
    <row r="529" spans="1:16" x14ac:dyDescent="0.25">
      <c r="A529" s="124" t="s">
        <v>154</v>
      </c>
      <c r="B529" s="125" t="s">
        <v>245</v>
      </c>
      <c r="C529" s="126" t="s">
        <v>246</v>
      </c>
      <c r="D529" s="126"/>
      <c r="E529" s="126"/>
      <c r="F529" s="126"/>
      <c r="G529" s="126"/>
      <c r="H529" s="127" t="s">
        <v>100</v>
      </c>
      <c r="I529" s="137">
        <v>1.6E-2</v>
      </c>
      <c r="J529" s="129"/>
      <c r="K529" s="134">
        <v>4.4799999999999999E-4</v>
      </c>
      <c r="L529" s="130"/>
      <c r="M529" s="129"/>
      <c r="N529" s="130"/>
      <c r="O529" s="129"/>
      <c r="P529" s="131"/>
    </row>
    <row r="530" spans="1:16" x14ac:dyDescent="0.25">
      <c r="A530" s="124" t="s">
        <v>154</v>
      </c>
      <c r="B530" s="125" t="s">
        <v>195</v>
      </c>
      <c r="C530" s="126" t="s">
        <v>196</v>
      </c>
      <c r="D530" s="126"/>
      <c r="E530" s="126"/>
      <c r="F530" s="126"/>
      <c r="G530" s="126"/>
      <c r="H530" s="127" t="s">
        <v>100</v>
      </c>
      <c r="I530" s="128">
        <v>0.24</v>
      </c>
      <c r="J530" s="129"/>
      <c r="K530" s="133">
        <v>6.7200000000000003E-3</v>
      </c>
      <c r="L530" s="130"/>
      <c r="M530" s="129"/>
      <c r="N530" s="130"/>
      <c r="O530" s="129"/>
      <c r="P530" s="131"/>
    </row>
    <row r="531" spans="1:16" x14ac:dyDescent="0.25">
      <c r="A531" s="98"/>
      <c r="B531" s="80"/>
      <c r="C531" s="99" t="s">
        <v>73</v>
      </c>
      <c r="D531" s="99"/>
      <c r="E531" s="99"/>
      <c r="F531" s="99"/>
      <c r="G531" s="99"/>
      <c r="H531" s="68"/>
      <c r="I531" s="69"/>
      <c r="J531" s="69"/>
      <c r="K531" s="69"/>
      <c r="L531" s="72"/>
      <c r="M531" s="69"/>
      <c r="N531" s="100"/>
      <c r="O531" s="69"/>
      <c r="P531" s="101">
        <v>372.53</v>
      </c>
    </row>
    <row r="532" spans="1:16" x14ac:dyDescent="0.25">
      <c r="A532" s="95"/>
      <c r="B532" s="84"/>
      <c r="C532" s="4" t="s">
        <v>74</v>
      </c>
      <c r="D532" s="4"/>
      <c r="E532" s="4"/>
      <c r="F532" s="4"/>
      <c r="G532" s="4"/>
      <c r="H532" s="85"/>
      <c r="I532" s="86"/>
      <c r="J532" s="86"/>
      <c r="K532" s="86"/>
      <c r="L532" s="87"/>
      <c r="M532" s="86"/>
      <c r="N532" s="87"/>
      <c r="O532" s="86"/>
      <c r="P532" s="119">
        <v>310.29000000000002</v>
      </c>
    </row>
    <row r="533" spans="1:16" ht="22.5" x14ac:dyDescent="0.25">
      <c r="A533" s="95"/>
      <c r="B533" s="84" t="s">
        <v>157</v>
      </c>
      <c r="C533" s="4" t="s">
        <v>158</v>
      </c>
      <c r="D533" s="4"/>
      <c r="E533" s="4"/>
      <c r="F533" s="4"/>
      <c r="G533" s="4"/>
      <c r="H533" s="85" t="s">
        <v>77</v>
      </c>
      <c r="I533" s="102">
        <v>110</v>
      </c>
      <c r="J533" s="86"/>
      <c r="K533" s="102">
        <v>110</v>
      </c>
      <c r="L533" s="87"/>
      <c r="M533" s="86"/>
      <c r="N533" s="87"/>
      <c r="O533" s="86"/>
      <c r="P533" s="119">
        <v>341.32</v>
      </c>
    </row>
    <row r="534" spans="1:16" ht="22.5" x14ac:dyDescent="0.25">
      <c r="A534" s="95"/>
      <c r="B534" s="84" t="s">
        <v>159</v>
      </c>
      <c r="C534" s="4" t="s">
        <v>160</v>
      </c>
      <c r="D534" s="4"/>
      <c r="E534" s="4"/>
      <c r="F534" s="4"/>
      <c r="G534" s="4"/>
      <c r="H534" s="85" t="s">
        <v>77</v>
      </c>
      <c r="I534" s="102">
        <v>69</v>
      </c>
      <c r="J534" s="86"/>
      <c r="K534" s="102">
        <v>69</v>
      </c>
      <c r="L534" s="87"/>
      <c r="M534" s="86"/>
      <c r="N534" s="87"/>
      <c r="O534" s="86"/>
      <c r="P534" s="119">
        <v>214.1</v>
      </c>
    </row>
    <row r="535" spans="1:16" x14ac:dyDescent="0.25">
      <c r="A535" s="103"/>
      <c r="B535" s="104"/>
      <c r="C535" s="99" t="s">
        <v>80</v>
      </c>
      <c r="D535" s="99"/>
      <c r="E535" s="99"/>
      <c r="F535" s="99"/>
      <c r="G535" s="99"/>
      <c r="H535" s="68"/>
      <c r="I535" s="69"/>
      <c r="J535" s="69"/>
      <c r="K535" s="69"/>
      <c r="L535" s="72"/>
      <c r="M535" s="69"/>
      <c r="N535" s="100">
        <v>33141.07</v>
      </c>
      <c r="O535" s="69"/>
      <c r="P535" s="139">
        <v>927.95</v>
      </c>
    </row>
    <row r="536" spans="1:16" x14ac:dyDescent="0.25">
      <c r="A536" s="105"/>
      <c r="B536" s="106"/>
      <c r="C536" s="106"/>
      <c r="D536" s="106"/>
      <c r="E536" s="106"/>
      <c r="F536" s="106"/>
      <c r="G536" s="106"/>
      <c r="H536" s="107"/>
      <c r="I536" s="108"/>
      <c r="J536" s="108"/>
      <c r="K536" s="108"/>
      <c r="L536" s="109"/>
      <c r="M536" s="108"/>
      <c r="N536" s="109"/>
      <c r="O536" s="108"/>
      <c r="P536" s="110"/>
    </row>
    <row r="537" spans="1:16" ht="33.75" x14ac:dyDescent="0.25">
      <c r="A537" s="65" t="s">
        <v>309</v>
      </c>
      <c r="B537" s="66" t="s">
        <v>248</v>
      </c>
      <c r="C537" s="67" t="s">
        <v>249</v>
      </c>
      <c r="D537" s="67"/>
      <c r="E537" s="67"/>
      <c r="F537" s="67"/>
      <c r="G537" s="67"/>
      <c r="H537" s="68" t="s">
        <v>100</v>
      </c>
      <c r="I537" s="69">
        <v>4.4799999999999999E-4</v>
      </c>
      <c r="J537" s="70">
        <v>1</v>
      </c>
      <c r="K537" s="138">
        <v>4.4799999999999999E-4</v>
      </c>
      <c r="L537" s="100">
        <v>22965.21</v>
      </c>
      <c r="M537" s="120">
        <v>1.32</v>
      </c>
      <c r="N537" s="132">
        <v>30314.080000000002</v>
      </c>
      <c r="O537" s="69"/>
      <c r="P537" s="139">
        <v>13.58</v>
      </c>
    </row>
    <row r="538" spans="1:16" x14ac:dyDescent="0.25">
      <c r="A538" s="103"/>
      <c r="B538" s="104"/>
      <c r="C538" s="77" t="s">
        <v>164</v>
      </c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8"/>
    </row>
    <row r="539" spans="1:16" x14ac:dyDescent="0.25">
      <c r="A539" s="103"/>
      <c r="B539" s="104"/>
      <c r="C539" s="99" t="s">
        <v>80</v>
      </c>
      <c r="D539" s="99"/>
      <c r="E539" s="99"/>
      <c r="F539" s="99"/>
      <c r="G539" s="99"/>
      <c r="H539" s="68"/>
      <c r="I539" s="69"/>
      <c r="J539" s="69"/>
      <c r="K539" s="69"/>
      <c r="L539" s="72"/>
      <c r="M539" s="69"/>
      <c r="N539" s="72"/>
      <c r="O539" s="69"/>
      <c r="P539" s="139">
        <v>13.58</v>
      </c>
    </row>
    <row r="540" spans="1:16" x14ac:dyDescent="0.25">
      <c r="A540" s="105"/>
      <c r="B540" s="106"/>
      <c r="C540" s="106"/>
      <c r="D540" s="106"/>
      <c r="E540" s="106"/>
      <c r="F540" s="106"/>
      <c r="G540" s="106"/>
      <c r="H540" s="107"/>
      <c r="I540" s="108"/>
      <c r="J540" s="108"/>
      <c r="K540" s="108"/>
      <c r="L540" s="109"/>
      <c r="M540" s="108"/>
      <c r="N540" s="109"/>
      <c r="O540" s="108"/>
      <c r="P540" s="110"/>
    </row>
    <row r="541" spans="1:16" ht="33.75" x14ac:dyDescent="0.25">
      <c r="A541" s="65" t="s">
        <v>310</v>
      </c>
      <c r="B541" s="66" t="s">
        <v>251</v>
      </c>
      <c r="C541" s="67" t="s">
        <v>252</v>
      </c>
      <c r="D541" s="67"/>
      <c r="E541" s="67"/>
      <c r="F541" s="67"/>
      <c r="G541" s="67"/>
      <c r="H541" s="68" t="s">
        <v>100</v>
      </c>
      <c r="I541" s="69">
        <v>6.7200000000000003E-3</v>
      </c>
      <c r="J541" s="70">
        <v>1</v>
      </c>
      <c r="K541" s="115">
        <v>6.7200000000000003E-3</v>
      </c>
      <c r="L541" s="100">
        <v>31491.91</v>
      </c>
      <c r="M541" s="120">
        <v>1.72</v>
      </c>
      <c r="N541" s="132">
        <v>54166.09</v>
      </c>
      <c r="O541" s="69"/>
      <c r="P541" s="139">
        <v>364</v>
      </c>
    </row>
    <row r="542" spans="1:16" x14ac:dyDescent="0.25">
      <c r="A542" s="103"/>
      <c r="B542" s="104"/>
      <c r="C542" s="77" t="s">
        <v>164</v>
      </c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8"/>
    </row>
    <row r="543" spans="1:16" x14ac:dyDescent="0.25">
      <c r="A543" s="103"/>
      <c r="B543" s="104"/>
      <c r="C543" s="99" t="s">
        <v>80</v>
      </c>
      <c r="D543" s="99"/>
      <c r="E543" s="99"/>
      <c r="F543" s="99"/>
      <c r="G543" s="99"/>
      <c r="H543" s="68"/>
      <c r="I543" s="69"/>
      <c r="J543" s="69"/>
      <c r="K543" s="69"/>
      <c r="L543" s="72"/>
      <c r="M543" s="69"/>
      <c r="N543" s="72"/>
      <c r="O543" s="69"/>
      <c r="P543" s="139">
        <v>364</v>
      </c>
    </row>
    <row r="544" spans="1:16" x14ac:dyDescent="0.25">
      <c r="A544" s="105"/>
      <c r="B544" s="106"/>
      <c r="C544" s="106"/>
      <c r="D544" s="106"/>
      <c r="E544" s="106"/>
      <c r="F544" s="106"/>
      <c r="G544" s="106"/>
      <c r="H544" s="107"/>
      <c r="I544" s="108"/>
      <c r="J544" s="108"/>
      <c r="K544" s="108"/>
      <c r="L544" s="109"/>
      <c r="M544" s="108"/>
      <c r="N544" s="109"/>
      <c r="O544" s="108"/>
      <c r="P544" s="110"/>
    </row>
    <row r="545" spans="1:16" x14ac:dyDescent="0.25">
      <c r="A545" s="98"/>
      <c r="B545" s="140"/>
      <c r="C545" s="141" t="s">
        <v>311</v>
      </c>
      <c r="D545" s="141"/>
      <c r="E545" s="141"/>
      <c r="F545" s="141"/>
      <c r="G545" s="141"/>
      <c r="H545" s="141"/>
      <c r="I545" s="141"/>
      <c r="J545" s="141"/>
      <c r="K545" s="141"/>
      <c r="L545" s="141"/>
      <c r="M545" s="141"/>
      <c r="N545" s="141"/>
      <c r="O545" s="141"/>
      <c r="P545" s="142"/>
    </row>
    <row r="546" spans="1:16" x14ac:dyDescent="0.25">
      <c r="A546" s="98"/>
      <c r="B546" s="80"/>
      <c r="C546" s="77" t="s">
        <v>254</v>
      </c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143">
        <v>667660.85</v>
      </c>
    </row>
    <row r="547" spans="1:16" x14ac:dyDescent="0.25">
      <c r="A547" s="98"/>
      <c r="B547" s="80"/>
      <c r="C547" s="77" t="s">
        <v>255</v>
      </c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144"/>
    </row>
    <row r="548" spans="1:16" x14ac:dyDescent="0.25">
      <c r="A548" s="98"/>
      <c r="B548" s="80"/>
      <c r="C548" s="77" t="s">
        <v>256</v>
      </c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143">
        <v>6872.92</v>
      </c>
    </row>
    <row r="549" spans="1:16" x14ac:dyDescent="0.25">
      <c r="A549" s="98"/>
      <c r="B549" s="80"/>
      <c r="C549" s="77" t="s">
        <v>257</v>
      </c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143">
        <v>334171.59999999998</v>
      </c>
    </row>
    <row r="550" spans="1:16" x14ac:dyDescent="0.25">
      <c r="A550" s="98"/>
      <c r="B550" s="80"/>
      <c r="C550" s="77" t="s">
        <v>258</v>
      </c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143">
        <v>101552.06</v>
      </c>
    </row>
    <row r="551" spans="1:16" x14ac:dyDescent="0.25">
      <c r="A551" s="98"/>
      <c r="B551" s="80"/>
      <c r="C551" s="77" t="s">
        <v>259</v>
      </c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143">
        <v>97662.9</v>
      </c>
    </row>
    <row r="552" spans="1:16" x14ac:dyDescent="0.25">
      <c r="A552" s="98"/>
      <c r="B552" s="80"/>
      <c r="C552" s="77" t="s">
        <v>260</v>
      </c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143">
        <v>127401.37</v>
      </c>
    </row>
    <row r="553" spans="1:16" x14ac:dyDescent="0.25">
      <c r="A553" s="98"/>
      <c r="B553" s="80"/>
      <c r="C553" s="77" t="s">
        <v>261</v>
      </c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143">
        <v>819578.46</v>
      </c>
    </row>
    <row r="554" spans="1:16" x14ac:dyDescent="0.25">
      <c r="A554" s="98"/>
      <c r="B554" s="80"/>
      <c r="C554" s="77" t="s">
        <v>262</v>
      </c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143">
        <v>692177.09</v>
      </c>
    </row>
    <row r="555" spans="1:16" x14ac:dyDescent="0.25">
      <c r="A555" s="98"/>
      <c r="B555" s="80"/>
      <c r="C555" s="77" t="s">
        <v>263</v>
      </c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144"/>
    </row>
    <row r="556" spans="1:16" x14ac:dyDescent="0.25">
      <c r="A556" s="98"/>
      <c r="B556" s="80"/>
      <c r="C556" s="77" t="s">
        <v>264</v>
      </c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143">
        <v>6872.92</v>
      </c>
    </row>
    <row r="557" spans="1:16" x14ac:dyDescent="0.25">
      <c r="A557" s="98"/>
      <c r="B557" s="80"/>
      <c r="C557" s="77" t="s">
        <v>265</v>
      </c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143">
        <v>334171.59999999998</v>
      </c>
    </row>
    <row r="558" spans="1:16" x14ac:dyDescent="0.25">
      <c r="A558" s="98"/>
      <c r="B558" s="80"/>
      <c r="C558" s="77" t="s">
        <v>266</v>
      </c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143">
        <v>101552.06</v>
      </c>
    </row>
    <row r="559" spans="1:16" x14ac:dyDescent="0.25">
      <c r="A559" s="98"/>
      <c r="B559" s="80"/>
      <c r="C559" s="77" t="s">
        <v>267</v>
      </c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143">
        <v>97662.9</v>
      </c>
    </row>
    <row r="560" spans="1:16" x14ac:dyDescent="0.25">
      <c r="A560" s="98"/>
      <c r="B560" s="80"/>
      <c r="C560" s="77" t="s">
        <v>268</v>
      </c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143">
        <v>100720.37</v>
      </c>
    </row>
    <row r="561" spans="1:16" x14ac:dyDescent="0.25">
      <c r="A561" s="98"/>
      <c r="B561" s="80"/>
      <c r="C561" s="77" t="s">
        <v>269</v>
      </c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143">
        <v>51197.24</v>
      </c>
    </row>
    <row r="562" spans="1:16" x14ac:dyDescent="0.25">
      <c r="A562" s="98"/>
      <c r="B562" s="80"/>
      <c r="C562" s="77" t="s">
        <v>270</v>
      </c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143">
        <v>127401.37</v>
      </c>
    </row>
    <row r="563" spans="1:16" x14ac:dyDescent="0.25">
      <c r="A563" s="98"/>
      <c r="B563" s="80"/>
      <c r="C563" s="77" t="s">
        <v>271</v>
      </c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143">
        <v>108424.98</v>
      </c>
    </row>
    <row r="564" spans="1:16" x14ac:dyDescent="0.25">
      <c r="A564" s="98"/>
      <c r="B564" s="80"/>
      <c r="C564" s="77" t="s">
        <v>272</v>
      </c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143">
        <v>100720.37</v>
      </c>
    </row>
    <row r="565" spans="1:16" x14ac:dyDescent="0.25">
      <c r="A565" s="98"/>
      <c r="B565" s="80"/>
      <c r="C565" s="77" t="s">
        <v>273</v>
      </c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143">
        <v>51197.24</v>
      </c>
    </row>
    <row r="566" spans="1:16" x14ac:dyDescent="0.25">
      <c r="A566" s="98"/>
      <c r="B566" s="140"/>
      <c r="C566" s="141" t="s">
        <v>312</v>
      </c>
      <c r="D566" s="141"/>
      <c r="E566" s="141"/>
      <c r="F566" s="141"/>
      <c r="G566" s="141"/>
      <c r="H566" s="141"/>
      <c r="I566" s="141"/>
      <c r="J566" s="141"/>
      <c r="K566" s="141"/>
      <c r="L566" s="141"/>
      <c r="M566" s="141"/>
      <c r="N566" s="141"/>
      <c r="O566" s="141"/>
      <c r="P566" s="145">
        <v>819578.46</v>
      </c>
    </row>
    <row r="567" spans="1:16" x14ac:dyDescent="0.25">
      <c r="A567" s="98"/>
      <c r="B567" s="140"/>
      <c r="C567" s="141" t="s">
        <v>275</v>
      </c>
      <c r="D567" s="141"/>
      <c r="E567" s="141"/>
      <c r="F567" s="141"/>
      <c r="G567" s="141"/>
      <c r="H567" s="141"/>
      <c r="I567" s="141"/>
      <c r="J567" s="141"/>
      <c r="K567" s="141"/>
      <c r="L567" s="141"/>
      <c r="M567" s="141"/>
      <c r="N567" s="141"/>
      <c r="O567" s="141"/>
      <c r="P567" s="146"/>
    </row>
    <row r="568" spans="1:16" x14ac:dyDescent="0.25">
      <c r="A568" s="98"/>
      <c r="B568" s="140"/>
      <c r="C568" s="147" t="s">
        <v>276</v>
      </c>
      <c r="D568" s="147"/>
      <c r="E568" s="147"/>
      <c r="F568" s="147"/>
      <c r="G568" s="147"/>
      <c r="H568" s="147"/>
      <c r="I568" s="147"/>
      <c r="J568" s="147"/>
      <c r="K568" s="148">
        <v>16.598777999999999</v>
      </c>
      <c r="L568" s="147"/>
      <c r="M568" s="147"/>
      <c r="N568" s="147"/>
      <c r="O568" s="147"/>
      <c r="P568" s="144"/>
    </row>
    <row r="569" spans="1:16" x14ac:dyDescent="0.25">
      <c r="A569" s="98"/>
      <c r="B569" s="140"/>
      <c r="C569" s="147" t="s">
        <v>277</v>
      </c>
      <c r="D569" s="147"/>
      <c r="E569" s="147"/>
      <c r="F569" s="147"/>
      <c r="G569" s="147"/>
      <c r="H569" s="147"/>
      <c r="I569" s="147"/>
      <c r="J569" s="147"/>
      <c r="K569" s="149">
        <v>164.13345559999999</v>
      </c>
      <c r="L569" s="147"/>
      <c r="M569" s="147"/>
      <c r="N569" s="147"/>
      <c r="O569" s="147"/>
      <c r="P569" s="144"/>
    </row>
    <row r="570" spans="1:16" x14ac:dyDescent="0.25">
      <c r="A570" s="150"/>
      <c r="B570" s="151"/>
      <c r="C570" s="152"/>
      <c r="D570" s="152"/>
      <c r="E570" s="152"/>
      <c r="F570" s="152"/>
      <c r="G570" s="152"/>
      <c r="H570" s="152"/>
      <c r="I570" s="152"/>
      <c r="J570" s="152"/>
      <c r="K570" s="153"/>
      <c r="L570" s="152"/>
      <c r="M570" s="152"/>
      <c r="N570" s="152"/>
      <c r="O570" s="152"/>
      <c r="P570" s="154"/>
    </row>
    <row r="571" spans="1:16" x14ac:dyDescent="0.25">
      <c r="A571" s="62" t="s">
        <v>313</v>
      </c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4"/>
    </row>
    <row r="572" spans="1:16" x14ac:dyDescent="0.25">
      <c r="A572" s="62" t="s">
        <v>314</v>
      </c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4"/>
    </row>
    <row r="573" spans="1:16" ht="56.25" x14ac:dyDescent="0.25">
      <c r="A573" s="65" t="s">
        <v>315</v>
      </c>
      <c r="B573" s="66" t="s">
        <v>316</v>
      </c>
      <c r="C573" s="67" t="s">
        <v>317</v>
      </c>
      <c r="D573" s="67"/>
      <c r="E573" s="67"/>
      <c r="F573" s="67"/>
      <c r="G573" s="67"/>
      <c r="H573" s="68" t="s">
        <v>100</v>
      </c>
      <c r="I573" s="69">
        <v>25.2</v>
      </c>
      <c r="J573" s="70">
        <v>1</v>
      </c>
      <c r="K573" s="71">
        <v>25.2</v>
      </c>
      <c r="L573" s="72"/>
      <c r="M573" s="69"/>
      <c r="N573" s="118">
        <v>260.52999999999997</v>
      </c>
      <c r="O573" s="71">
        <v>1.5</v>
      </c>
      <c r="P573" s="101">
        <v>9848.0300000000007</v>
      </c>
    </row>
    <row r="574" spans="1:16" x14ac:dyDescent="0.25">
      <c r="A574" s="103"/>
      <c r="B574" s="104"/>
      <c r="C574" s="77" t="s">
        <v>318</v>
      </c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8"/>
    </row>
    <row r="575" spans="1:16" ht="33.75" x14ac:dyDescent="0.25">
      <c r="A575" s="79"/>
      <c r="B575" s="80" t="s">
        <v>102</v>
      </c>
      <c r="C575" s="81" t="s">
        <v>103</v>
      </c>
      <c r="D575" s="81"/>
      <c r="E575" s="81"/>
      <c r="F575" s="81"/>
      <c r="G575" s="81"/>
      <c r="H575" s="81"/>
      <c r="I575" s="81"/>
      <c r="J575" s="81"/>
      <c r="K575" s="81"/>
      <c r="L575" s="81"/>
      <c r="M575" s="81"/>
      <c r="N575" s="81"/>
      <c r="O575" s="81"/>
      <c r="P575" s="82"/>
    </row>
    <row r="576" spans="1:16" x14ac:dyDescent="0.25">
      <c r="A576" s="103"/>
      <c r="B576" s="104"/>
      <c r="C576" s="99" t="s">
        <v>80</v>
      </c>
      <c r="D576" s="99"/>
      <c r="E576" s="99"/>
      <c r="F576" s="99"/>
      <c r="G576" s="99"/>
      <c r="H576" s="68"/>
      <c r="I576" s="69"/>
      <c r="J576" s="69"/>
      <c r="K576" s="69"/>
      <c r="L576" s="72"/>
      <c r="M576" s="69"/>
      <c r="N576" s="72"/>
      <c r="O576" s="69"/>
      <c r="P576" s="101">
        <v>9848.0300000000007</v>
      </c>
    </row>
    <row r="577" spans="1:16" x14ac:dyDescent="0.25">
      <c r="A577" s="105"/>
      <c r="B577" s="106"/>
      <c r="C577" s="106"/>
      <c r="D577" s="106"/>
      <c r="E577" s="106"/>
      <c r="F577" s="106"/>
      <c r="G577" s="106"/>
      <c r="H577" s="107"/>
      <c r="I577" s="108"/>
      <c r="J577" s="108"/>
      <c r="K577" s="108"/>
      <c r="L577" s="109"/>
      <c r="M577" s="108"/>
      <c r="N577" s="109"/>
      <c r="O577" s="108"/>
      <c r="P577" s="110"/>
    </row>
    <row r="578" spans="1:16" x14ac:dyDescent="0.25">
      <c r="A578" s="62" t="s">
        <v>156</v>
      </c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4"/>
    </row>
    <row r="579" spans="1:16" ht="33.75" x14ac:dyDescent="0.25">
      <c r="A579" s="65" t="s">
        <v>319</v>
      </c>
      <c r="B579" s="66" t="s">
        <v>320</v>
      </c>
      <c r="C579" s="67" t="s">
        <v>321</v>
      </c>
      <c r="D579" s="67"/>
      <c r="E579" s="67"/>
      <c r="F579" s="67"/>
      <c r="G579" s="67"/>
      <c r="H579" s="68" t="s">
        <v>100</v>
      </c>
      <c r="I579" s="69">
        <v>23.74</v>
      </c>
      <c r="J579" s="70">
        <v>1</v>
      </c>
      <c r="K579" s="120">
        <v>23.74</v>
      </c>
      <c r="L579" s="72"/>
      <c r="M579" s="69"/>
      <c r="N579" s="118">
        <v>100.32</v>
      </c>
      <c r="O579" s="71">
        <v>1.5</v>
      </c>
      <c r="P579" s="101">
        <v>3572.4</v>
      </c>
    </row>
    <row r="580" spans="1:16" ht="33.75" x14ac:dyDescent="0.25">
      <c r="A580" s="79"/>
      <c r="B580" s="80" t="s">
        <v>102</v>
      </c>
      <c r="C580" s="81" t="s">
        <v>103</v>
      </c>
      <c r="D580" s="81"/>
      <c r="E580" s="81"/>
      <c r="F580" s="81"/>
      <c r="G580" s="81"/>
      <c r="H580" s="81"/>
      <c r="I580" s="81"/>
      <c r="J580" s="81"/>
      <c r="K580" s="81"/>
      <c r="L580" s="81"/>
      <c r="M580" s="81"/>
      <c r="N580" s="81"/>
      <c r="O580" s="81"/>
      <c r="P580" s="82"/>
    </row>
    <row r="581" spans="1:16" x14ac:dyDescent="0.25">
      <c r="A581" s="103"/>
      <c r="B581" s="104"/>
      <c r="C581" s="99" t="s">
        <v>80</v>
      </c>
      <c r="D581" s="99"/>
      <c r="E581" s="99"/>
      <c r="F581" s="99"/>
      <c r="G581" s="99"/>
      <c r="H581" s="68"/>
      <c r="I581" s="69"/>
      <c r="J581" s="69"/>
      <c r="K581" s="69"/>
      <c r="L581" s="72"/>
      <c r="M581" s="69"/>
      <c r="N581" s="72"/>
      <c r="O581" s="69"/>
      <c r="P581" s="101">
        <v>3572.4</v>
      </c>
    </row>
    <row r="582" spans="1:16" x14ac:dyDescent="0.25">
      <c r="A582" s="105"/>
      <c r="B582" s="106"/>
      <c r="C582" s="106"/>
      <c r="D582" s="106"/>
      <c r="E582" s="106"/>
      <c r="F582" s="106"/>
      <c r="G582" s="106"/>
      <c r="H582" s="107"/>
      <c r="I582" s="108"/>
      <c r="J582" s="108"/>
      <c r="K582" s="108"/>
      <c r="L582" s="109"/>
      <c r="M582" s="108"/>
      <c r="N582" s="109"/>
      <c r="O582" s="108"/>
      <c r="P582" s="110"/>
    </row>
    <row r="583" spans="1:16" x14ac:dyDescent="0.25">
      <c r="A583" s="98"/>
      <c r="B583" s="140"/>
      <c r="C583" s="141" t="s">
        <v>322</v>
      </c>
      <c r="D583" s="141"/>
      <c r="E583" s="141"/>
      <c r="F583" s="141"/>
      <c r="G583" s="141"/>
      <c r="H583" s="141"/>
      <c r="I583" s="141"/>
      <c r="J583" s="141"/>
      <c r="K583" s="141"/>
      <c r="L583" s="141"/>
      <c r="M583" s="141"/>
      <c r="N583" s="141"/>
      <c r="O583" s="141"/>
      <c r="P583" s="142"/>
    </row>
    <row r="584" spans="1:16" x14ac:dyDescent="0.25">
      <c r="A584" s="98"/>
      <c r="B584" s="80"/>
      <c r="C584" s="77" t="s">
        <v>254</v>
      </c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143">
        <v>13420.43</v>
      </c>
    </row>
    <row r="585" spans="1:16" x14ac:dyDescent="0.25">
      <c r="A585" s="98"/>
      <c r="B585" s="80"/>
      <c r="C585" s="77" t="s">
        <v>255</v>
      </c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144"/>
    </row>
    <row r="586" spans="1:16" x14ac:dyDescent="0.25">
      <c r="A586" s="98"/>
      <c r="B586" s="80"/>
      <c r="C586" s="77" t="s">
        <v>259</v>
      </c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143">
        <v>9848.0300000000007</v>
      </c>
    </row>
    <row r="587" spans="1:16" x14ac:dyDescent="0.25">
      <c r="A587" s="98"/>
      <c r="B587" s="80"/>
      <c r="C587" s="77" t="s">
        <v>260</v>
      </c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143">
        <v>3572.4</v>
      </c>
    </row>
    <row r="588" spans="1:16" x14ac:dyDescent="0.25">
      <c r="A588" s="98"/>
      <c r="B588" s="80"/>
      <c r="C588" s="77" t="s">
        <v>261</v>
      </c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143">
        <v>13420.43</v>
      </c>
    </row>
    <row r="589" spans="1:16" x14ac:dyDescent="0.25">
      <c r="A589" s="98"/>
      <c r="B589" s="80"/>
      <c r="C589" s="77" t="s">
        <v>262</v>
      </c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143">
        <v>9848.0300000000007</v>
      </c>
    </row>
    <row r="590" spans="1:16" x14ac:dyDescent="0.25">
      <c r="A590" s="98"/>
      <c r="B590" s="80"/>
      <c r="C590" s="77" t="s">
        <v>263</v>
      </c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144"/>
    </row>
    <row r="591" spans="1:16" x14ac:dyDescent="0.25">
      <c r="A591" s="98"/>
      <c r="B591" s="80"/>
      <c r="C591" s="77" t="s">
        <v>267</v>
      </c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143">
        <v>9848.0300000000007</v>
      </c>
    </row>
    <row r="592" spans="1:16" x14ac:dyDescent="0.25">
      <c r="A592" s="98"/>
      <c r="B592" s="80"/>
      <c r="C592" s="77" t="s">
        <v>270</v>
      </c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143">
        <v>3572.4</v>
      </c>
    </row>
    <row r="593" spans="1:16" x14ac:dyDescent="0.25">
      <c r="A593" s="98"/>
      <c r="B593" s="140"/>
      <c r="C593" s="141" t="s">
        <v>323</v>
      </c>
      <c r="D593" s="141"/>
      <c r="E593" s="141"/>
      <c r="F593" s="141"/>
      <c r="G593" s="141"/>
      <c r="H593" s="141"/>
      <c r="I593" s="141"/>
      <c r="J593" s="141"/>
      <c r="K593" s="141"/>
      <c r="L593" s="141"/>
      <c r="M593" s="141"/>
      <c r="N593" s="141"/>
      <c r="O593" s="141"/>
      <c r="P593" s="145">
        <v>13420.43</v>
      </c>
    </row>
    <row r="594" spans="1:16" x14ac:dyDescent="0.25">
      <c r="A594" s="150"/>
      <c r="B594" s="151"/>
      <c r="C594" s="152"/>
      <c r="D594" s="152"/>
      <c r="E594" s="152"/>
      <c r="F594" s="152"/>
      <c r="G594" s="152"/>
      <c r="H594" s="152"/>
      <c r="I594" s="152"/>
      <c r="J594" s="152"/>
      <c r="K594" s="153"/>
      <c r="L594" s="152"/>
      <c r="M594" s="152"/>
      <c r="N594" s="152"/>
      <c r="O594" s="152"/>
      <c r="P594" s="154"/>
    </row>
    <row r="595" spans="1:16" x14ac:dyDescent="0.25">
      <c r="A595" s="98"/>
      <c r="B595" s="140"/>
      <c r="C595" s="141" t="s">
        <v>324</v>
      </c>
      <c r="D595" s="141"/>
      <c r="E595" s="141"/>
      <c r="F595" s="141"/>
      <c r="G595" s="141"/>
      <c r="H595" s="141"/>
      <c r="I595" s="141"/>
      <c r="J595" s="141"/>
      <c r="K595" s="141"/>
      <c r="L595" s="141"/>
      <c r="M595" s="141"/>
      <c r="N595" s="141"/>
      <c r="O595" s="141"/>
      <c r="P595" s="142"/>
    </row>
    <row r="596" spans="1:16" x14ac:dyDescent="0.25">
      <c r="A596" s="98"/>
      <c r="B596" s="80"/>
      <c r="C596" s="77" t="s">
        <v>325</v>
      </c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143">
        <v>1192126.28</v>
      </c>
    </row>
    <row r="597" spans="1:16" x14ac:dyDescent="0.25">
      <c r="A597" s="98"/>
      <c r="B597" s="80"/>
      <c r="C597" s="77" t="s">
        <v>255</v>
      </c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144"/>
    </row>
    <row r="598" spans="1:16" x14ac:dyDescent="0.25">
      <c r="A598" s="98"/>
      <c r="B598" s="80"/>
      <c r="C598" s="77" t="s">
        <v>256</v>
      </c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143">
        <v>19844.939999999999</v>
      </c>
    </row>
    <row r="599" spans="1:16" x14ac:dyDescent="0.25">
      <c r="A599" s="98"/>
      <c r="B599" s="80"/>
      <c r="C599" s="77" t="s">
        <v>257</v>
      </c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143">
        <v>517316.53</v>
      </c>
    </row>
    <row r="600" spans="1:16" x14ac:dyDescent="0.25">
      <c r="A600" s="98"/>
      <c r="B600" s="80"/>
      <c r="C600" s="77" t="s">
        <v>258</v>
      </c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143">
        <v>157768.01</v>
      </c>
    </row>
    <row r="601" spans="1:16" x14ac:dyDescent="0.25">
      <c r="A601" s="98"/>
      <c r="B601" s="80"/>
      <c r="C601" s="77" t="s">
        <v>259</v>
      </c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143">
        <v>298058.03999999998</v>
      </c>
    </row>
    <row r="602" spans="1:16" x14ac:dyDescent="0.25">
      <c r="A602" s="98"/>
      <c r="B602" s="80"/>
      <c r="C602" s="77" t="s">
        <v>260</v>
      </c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143">
        <v>199138.76</v>
      </c>
    </row>
    <row r="603" spans="1:16" x14ac:dyDescent="0.25">
      <c r="A603" s="98"/>
      <c r="B603" s="80"/>
      <c r="C603" s="77" t="s">
        <v>261</v>
      </c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143">
        <v>1449217.09</v>
      </c>
    </row>
    <row r="604" spans="1:16" x14ac:dyDescent="0.25">
      <c r="A604" s="98"/>
      <c r="B604" s="80"/>
      <c r="C604" s="77" t="s">
        <v>262</v>
      </c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143">
        <v>1250078.33</v>
      </c>
    </row>
    <row r="605" spans="1:16" x14ac:dyDescent="0.25">
      <c r="A605" s="98"/>
      <c r="B605" s="80"/>
      <c r="C605" s="77" t="s">
        <v>263</v>
      </c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144"/>
    </row>
    <row r="606" spans="1:16" x14ac:dyDescent="0.25">
      <c r="A606" s="98"/>
      <c r="B606" s="80"/>
      <c r="C606" s="77" t="s">
        <v>264</v>
      </c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143">
        <v>19844.939999999999</v>
      </c>
    </row>
    <row r="607" spans="1:16" x14ac:dyDescent="0.25">
      <c r="A607" s="98"/>
      <c r="B607" s="80"/>
      <c r="C607" s="77" t="s">
        <v>265</v>
      </c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143">
        <v>517316.53</v>
      </c>
    </row>
    <row r="608" spans="1:16" x14ac:dyDescent="0.25">
      <c r="A608" s="98"/>
      <c r="B608" s="80"/>
      <c r="C608" s="77" t="s">
        <v>266</v>
      </c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143">
        <v>157768.01</v>
      </c>
    </row>
    <row r="609" spans="1:16" x14ac:dyDescent="0.25">
      <c r="A609" s="98"/>
      <c r="B609" s="80"/>
      <c r="C609" s="77" t="s">
        <v>267</v>
      </c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143">
        <v>298058.03999999998</v>
      </c>
    </row>
    <row r="610" spans="1:16" x14ac:dyDescent="0.25">
      <c r="A610" s="98"/>
      <c r="B610" s="80"/>
      <c r="C610" s="77" t="s">
        <v>268</v>
      </c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143">
        <v>168217.43</v>
      </c>
    </row>
    <row r="611" spans="1:16" x14ac:dyDescent="0.25">
      <c r="A611" s="98"/>
      <c r="B611" s="80"/>
      <c r="C611" s="77" t="s">
        <v>269</v>
      </c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143">
        <v>88873.38</v>
      </c>
    </row>
    <row r="612" spans="1:16" x14ac:dyDescent="0.25">
      <c r="A612" s="98"/>
      <c r="B612" s="80"/>
      <c r="C612" s="77" t="s">
        <v>270</v>
      </c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143">
        <v>199138.76</v>
      </c>
    </row>
    <row r="613" spans="1:16" x14ac:dyDescent="0.25">
      <c r="A613" s="98"/>
      <c r="B613" s="80"/>
      <c r="C613" s="77" t="s">
        <v>326</v>
      </c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143">
        <v>177612.95</v>
      </c>
    </row>
    <row r="614" spans="1:16" x14ac:dyDescent="0.25">
      <c r="A614" s="98"/>
      <c r="B614" s="80"/>
      <c r="C614" s="77" t="s">
        <v>327</v>
      </c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143">
        <v>168217.43</v>
      </c>
    </row>
    <row r="615" spans="1:16" x14ac:dyDescent="0.25">
      <c r="A615" s="98"/>
      <c r="B615" s="80"/>
      <c r="C615" s="77" t="s">
        <v>328</v>
      </c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143">
        <v>88873.38</v>
      </c>
    </row>
    <row r="616" spans="1:16" x14ac:dyDescent="0.25">
      <c r="A616" s="98"/>
      <c r="B616" s="140"/>
      <c r="C616" s="141" t="s">
        <v>329</v>
      </c>
      <c r="D616" s="141"/>
      <c r="E616" s="141"/>
      <c r="F616" s="141"/>
      <c r="G616" s="141"/>
      <c r="H616" s="141"/>
      <c r="I616" s="141"/>
      <c r="J616" s="141"/>
      <c r="K616" s="141"/>
      <c r="L616" s="141"/>
      <c r="M616" s="141"/>
      <c r="N616" s="141"/>
      <c r="O616" s="141"/>
      <c r="P616" s="145">
        <v>1449217.09</v>
      </c>
    </row>
    <row r="617" spans="1:16" x14ac:dyDescent="0.25">
      <c r="A617" s="98"/>
      <c r="B617" s="140"/>
      <c r="C617" s="141" t="s">
        <v>275</v>
      </c>
      <c r="D617" s="141"/>
      <c r="E617" s="141"/>
      <c r="F617" s="141"/>
      <c r="G617" s="141"/>
      <c r="H617" s="141"/>
      <c r="I617" s="141"/>
      <c r="J617" s="141"/>
      <c r="K617" s="141"/>
      <c r="L617" s="141"/>
      <c r="M617" s="141"/>
      <c r="N617" s="141"/>
      <c r="O617" s="141"/>
      <c r="P617" s="146"/>
    </row>
    <row r="618" spans="1:16" x14ac:dyDescent="0.25">
      <c r="A618" s="98"/>
      <c r="B618" s="140"/>
      <c r="C618" s="147" t="s">
        <v>276</v>
      </c>
      <c r="D618" s="147"/>
      <c r="E618" s="147"/>
      <c r="F618" s="147"/>
      <c r="G618" s="147"/>
      <c r="H618" s="147"/>
      <c r="I618" s="147"/>
      <c r="J618" s="147"/>
      <c r="K618" s="148">
        <v>48.235646000000003</v>
      </c>
      <c r="L618" s="147"/>
      <c r="M618" s="147"/>
      <c r="N618" s="147"/>
      <c r="O618" s="147"/>
      <c r="P618" s="144"/>
    </row>
    <row r="619" spans="1:16" x14ac:dyDescent="0.25">
      <c r="A619" s="98"/>
      <c r="B619" s="140"/>
      <c r="C619" s="147" t="s">
        <v>277</v>
      </c>
      <c r="D619" s="147"/>
      <c r="E619" s="147"/>
      <c r="F619" s="147"/>
      <c r="G619" s="147"/>
      <c r="H619" s="147"/>
      <c r="I619" s="147"/>
      <c r="J619" s="147"/>
      <c r="K619" s="149">
        <v>255.55955040000001</v>
      </c>
      <c r="L619" s="147"/>
      <c r="M619" s="147"/>
      <c r="N619" s="147"/>
      <c r="O619" s="147"/>
      <c r="P619" s="144"/>
    </row>
    <row r="620" spans="1:16" x14ac:dyDescent="0.25">
      <c r="A620" s="1"/>
      <c r="B620" s="155"/>
      <c r="C620" s="156"/>
      <c r="D620" s="156"/>
      <c r="E620" s="156"/>
      <c r="F620" s="156"/>
      <c r="G620" s="156"/>
      <c r="H620" s="156"/>
      <c r="I620" s="156"/>
      <c r="J620" s="156"/>
      <c r="K620" s="156"/>
      <c r="L620" s="156"/>
      <c r="M620" s="156"/>
      <c r="N620" s="157"/>
      <c r="O620" s="158"/>
      <c r="P620" s="159"/>
    </row>
    <row r="621" spans="1:16" x14ac:dyDescent="0.25">
      <c r="A621" s="1"/>
      <c r="B621" s="155"/>
      <c r="C621" s="81" t="s">
        <v>330</v>
      </c>
      <c r="D621" s="81"/>
      <c r="E621" s="81"/>
      <c r="F621" s="81"/>
      <c r="G621" s="81"/>
      <c r="H621" s="156"/>
      <c r="I621" s="156"/>
      <c r="J621" s="156"/>
      <c r="K621" s="156"/>
      <c r="L621" s="156"/>
      <c r="M621" s="160"/>
      <c r="N621" s="161"/>
      <c r="O621" s="162"/>
      <c r="P621" s="163">
        <f>[1]НМЦК!$F$27</f>
        <v>1</v>
      </c>
    </row>
    <row r="622" spans="1:16" x14ac:dyDescent="0.25">
      <c r="A622" s="1"/>
      <c r="B622" s="155"/>
      <c r="C622" s="81" t="s">
        <v>331</v>
      </c>
      <c r="D622" s="81"/>
      <c r="E622" s="81"/>
      <c r="F622" s="81"/>
      <c r="G622" s="81"/>
      <c r="H622" s="156"/>
      <c r="I622" s="156"/>
      <c r="J622" s="156"/>
      <c r="K622" s="156"/>
      <c r="L622" s="156"/>
      <c r="M622" s="160"/>
      <c r="N622" s="161"/>
      <c r="O622" s="162"/>
      <c r="P622" s="163">
        <f>[1]НМЦК!$F$40</f>
        <v>1.0176000000000001</v>
      </c>
    </row>
    <row r="623" spans="1:16" x14ac:dyDescent="0.25">
      <c r="A623" s="1"/>
      <c r="B623" s="113"/>
      <c r="C623" s="81" t="s">
        <v>332</v>
      </c>
      <c r="D623" s="81"/>
      <c r="E623" s="81"/>
      <c r="F623" s="81"/>
      <c r="G623" s="81"/>
      <c r="H623" s="160"/>
      <c r="I623" s="160"/>
      <c r="J623" s="160"/>
      <c r="K623" s="160"/>
      <c r="L623" s="160"/>
      <c r="M623" s="160"/>
      <c r="N623" s="164"/>
      <c r="O623" s="165"/>
      <c r="P623" s="143">
        <f>P616*P621*P622</f>
        <v>1474723.3107840002</v>
      </c>
    </row>
    <row r="624" spans="1:16" ht="67.5" x14ac:dyDescent="0.25">
      <c r="A624" s="1"/>
      <c r="B624" s="113"/>
      <c r="C624" s="81" t="s">
        <v>333</v>
      </c>
      <c r="D624" s="81"/>
      <c r="E624" s="81"/>
      <c r="F624" s="81"/>
      <c r="G624" s="81"/>
      <c r="H624" s="160"/>
      <c r="I624" s="160"/>
      <c r="J624" s="54" t="str">
        <f>CONCATENATE("Расчет затрат ","(",K618,"+",K619,")/8*(550+100)=",P624)</f>
        <v>Расчет затрат (48,235646+255,5595504)/8*(550+100)=24683,3597075</v>
      </c>
      <c r="K624" s="54"/>
      <c r="L624" s="160" t="s">
        <v>334</v>
      </c>
      <c r="M624" s="160"/>
      <c r="N624" s="164"/>
      <c r="O624" s="165"/>
      <c r="P624" s="166">
        <f>(K618+K619)/8*(550+100)</f>
        <v>24683.3597075</v>
      </c>
    </row>
    <row r="625" spans="1:16" x14ac:dyDescent="0.25">
      <c r="A625" s="167"/>
      <c r="B625" s="168"/>
      <c r="C625" s="169" t="s">
        <v>335</v>
      </c>
      <c r="D625" s="169"/>
      <c r="E625" s="169"/>
      <c r="F625" s="169"/>
      <c r="G625" s="169"/>
      <c r="H625" s="170"/>
      <c r="I625" s="170"/>
      <c r="J625" s="170"/>
      <c r="K625" s="170"/>
      <c r="L625" s="170"/>
      <c r="M625" s="170"/>
      <c r="N625" s="171"/>
      <c r="O625" s="172"/>
      <c r="P625" s="171">
        <f>P623+P624</f>
        <v>1499406.6704915003</v>
      </c>
    </row>
    <row r="626" spans="1:16" x14ac:dyDescent="0.25">
      <c r="A626" s="167"/>
      <c r="B626" s="168"/>
      <c r="C626" s="169" t="s">
        <v>336</v>
      </c>
      <c r="D626" s="169"/>
      <c r="E626" s="169"/>
      <c r="F626" s="169"/>
      <c r="G626" s="169"/>
      <c r="H626" s="170"/>
      <c r="I626" s="170"/>
      <c r="J626" s="170"/>
      <c r="K626" s="170"/>
      <c r="L626" s="170"/>
      <c r="M626" s="170"/>
      <c r="N626" s="171"/>
      <c r="O626" s="172"/>
      <c r="P626" s="171">
        <f>P625*0.2</f>
        <v>299881.33409830008</v>
      </c>
    </row>
    <row r="627" spans="1:16" x14ac:dyDescent="0.25">
      <c r="A627" s="167"/>
      <c r="B627" s="168"/>
      <c r="C627" s="169" t="s">
        <v>335</v>
      </c>
      <c r="D627" s="169"/>
      <c r="E627" s="169"/>
      <c r="F627" s="169"/>
      <c r="G627" s="169"/>
      <c r="H627" s="170"/>
      <c r="I627" s="170"/>
      <c r="J627" s="170"/>
      <c r="K627" s="170"/>
      <c r="L627" s="170"/>
      <c r="M627" s="170"/>
      <c r="N627" s="171"/>
      <c r="O627" s="172"/>
      <c r="P627" s="171">
        <f>P625+P626</f>
        <v>1799288.0045898003</v>
      </c>
    </row>
    <row r="628" spans="1:16" x14ac:dyDescent="0.25">
      <c r="A628" s="173"/>
      <c r="B628" s="173"/>
      <c r="C628" s="173"/>
      <c r="D628" s="173"/>
      <c r="E628" s="173"/>
      <c r="F628" s="173"/>
      <c r="G628" s="173"/>
      <c r="H628" s="173"/>
      <c r="I628" s="173"/>
      <c r="J628" s="173"/>
      <c r="K628" s="173"/>
      <c r="L628" s="173"/>
      <c r="M628" s="173"/>
      <c r="N628" s="173"/>
      <c r="O628" s="173"/>
      <c r="P628" s="173"/>
    </row>
    <row r="629" spans="1:16" x14ac:dyDescent="0.25">
      <c r="A629" s="174"/>
      <c r="B629" s="175" t="s">
        <v>337</v>
      </c>
      <c r="C629" s="176" t="s">
        <v>338</v>
      </c>
      <c r="D629" s="176"/>
      <c r="E629" s="176"/>
      <c r="F629" s="176"/>
      <c r="G629" s="176"/>
      <c r="H629" s="176"/>
      <c r="I629" s="176"/>
      <c r="J629" s="176"/>
      <c r="K629" s="176"/>
      <c r="L629" s="176"/>
      <c r="M629" s="176"/>
      <c r="N629" s="176"/>
      <c r="O629" s="177" t="s">
        <v>339</v>
      </c>
      <c r="P629" s="178"/>
    </row>
    <row r="630" spans="1:16" x14ac:dyDescent="0.25">
      <c r="A630" s="179"/>
      <c r="B630" s="175"/>
      <c r="C630" s="180" t="s">
        <v>340</v>
      </c>
      <c r="D630" s="180"/>
      <c r="E630" s="180"/>
      <c r="F630" s="180"/>
      <c r="G630" s="180"/>
      <c r="H630" s="180"/>
      <c r="I630" s="180"/>
      <c r="J630" s="180"/>
      <c r="K630" s="180"/>
      <c r="L630" s="180"/>
      <c r="M630" s="180"/>
      <c r="N630" s="180"/>
      <c r="O630" s="181"/>
      <c r="P630" s="181"/>
    </row>
    <row r="631" spans="1:16" x14ac:dyDescent="0.25">
      <c r="A631" s="174"/>
      <c r="B631" s="175" t="s">
        <v>341</v>
      </c>
      <c r="C631" s="176" t="s">
        <v>342</v>
      </c>
      <c r="D631" s="176"/>
      <c r="E631" s="176"/>
      <c r="F631" s="176"/>
      <c r="G631" s="176"/>
      <c r="H631" s="176"/>
      <c r="I631" s="182"/>
      <c r="J631" s="182"/>
      <c r="K631" s="182"/>
      <c r="L631" s="182"/>
      <c r="M631" s="182"/>
      <c r="N631" s="182"/>
      <c r="O631" s="177" t="s">
        <v>343</v>
      </c>
      <c r="P631" s="178"/>
    </row>
    <row r="632" spans="1:16" x14ac:dyDescent="0.25">
      <c r="A632" s="179"/>
      <c r="B632" s="181"/>
      <c r="C632" s="180" t="s">
        <v>340</v>
      </c>
      <c r="D632" s="180"/>
      <c r="E632" s="180"/>
      <c r="F632" s="180"/>
      <c r="G632" s="180"/>
      <c r="H632" s="180"/>
      <c r="I632" s="180"/>
      <c r="J632" s="180"/>
      <c r="K632" s="180"/>
      <c r="L632" s="180"/>
      <c r="M632" s="180"/>
      <c r="N632" s="180"/>
      <c r="O632" s="181"/>
      <c r="P632" s="181"/>
    </row>
    <row r="633" spans="1:1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x14ac:dyDescent="0.25">
      <c r="A634" s="81" t="s">
        <v>344</v>
      </c>
      <c r="B634" s="183"/>
      <c r="C634" s="183"/>
      <c r="D634" s="183"/>
      <c r="E634" s="183"/>
      <c r="F634" s="183"/>
      <c r="G634" s="183"/>
      <c r="H634" s="183"/>
      <c r="I634" s="183"/>
      <c r="J634" s="183"/>
      <c r="K634" s="183"/>
      <c r="L634" s="183"/>
      <c r="M634" s="183"/>
      <c r="N634" s="183"/>
      <c r="O634" s="183"/>
      <c r="P634" s="183"/>
    </row>
    <row r="635" spans="1:16" x14ac:dyDescent="0.25">
      <c r="A635" s="81" t="s">
        <v>345</v>
      </c>
      <c r="B635" s="81"/>
      <c r="C635" s="81"/>
      <c r="D635" s="81"/>
      <c r="E635" s="81"/>
      <c r="F635" s="81"/>
      <c r="G635" s="81"/>
      <c r="H635" s="81"/>
      <c r="I635" s="81"/>
      <c r="J635" s="81"/>
      <c r="K635" s="81"/>
      <c r="L635" s="81"/>
      <c r="M635" s="81"/>
      <c r="N635" s="81"/>
      <c r="O635" s="81"/>
      <c r="P635" s="81"/>
    </row>
    <row r="636" spans="1:16" x14ac:dyDescent="0.25">
      <c r="A636" s="81" t="s">
        <v>346</v>
      </c>
      <c r="B636" s="81"/>
      <c r="C636" s="81"/>
      <c r="D636" s="81"/>
      <c r="E636" s="81"/>
      <c r="F636" s="81"/>
      <c r="G636" s="81"/>
      <c r="H636" s="81"/>
      <c r="I636" s="81"/>
      <c r="J636" s="81"/>
      <c r="K636" s="81"/>
      <c r="L636" s="81"/>
      <c r="M636" s="81"/>
      <c r="N636" s="81"/>
      <c r="O636" s="81"/>
      <c r="P636" s="81"/>
    </row>
  </sheetData>
  <mergeCells count="590">
    <mergeCell ref="A636:P636"/>
    <mergeCell ref="C626:G626"/>
    <mergeCell ref="C627:G627"/>
    <mergeCell ref="C630:N630"/>
    <mergeCell ref="C632:N632"/>
    <mergeCell ref="A634:P634"/>
    <mergeCell ref="A635:P635"/>
    <mergeCell ref="C621:G621"/>
    <mergeCell ref="C622:G622"/>
    <mergeCell ref="C623:G623"/>
    <mergeCell ref="C624:G624"/>
    <mergeCell ref="J624:K624"/>
    <mergeCell ref="C625:G625"/>
    <mergeCell ref="C616:O616"/>
    <mergeCell ref="C617:O617"/>
    <mergeCell ref="C618:J618"/>
    <mergeCell ref="L618:O618"/>
    <mergeCell ref="C619:J619"/>
    <mergeCell ref="L619:O619"/>
    <mergeCell ref="C610:O610"/>
    <mergeCell ref="C611:O611"/>
    <mergeCell ref="C612:O612"/>
    <mergeCell ref="C613:O613"/>
    <mergeCell ref="C614:O614"/>
    <mergeCell ref="C615:O615"/>
    <mergeCell ref="C604:O604"/>
    <mergeCell ref="C605:O605"/>
    <mergeCell ref="C606:O606"/>
    <mergeCell ref="C607:O607"/>
    <mergeCell ref="C608:O608"/>
    <mergeCell ref="C609:O609"/>
    <mergeCell ref="C598:O598"/>
    <mergeCell ref="C599:O599"/>
    <mergeCell ref="C600:O600"/>
    <mergeCell ref="C601:O601"/>
    <mergeCell ref="C602:O602"/>
    <mergeCell ref="C603:O603"/>
    <mergeCell ref="C591:O591"/>
    <mergeCell ref="C592:O592"/>
    <mergeCell ref="C593:O593"/>
    <mergeCell ref="C595:O595"/>
    <mergeCell ref="C596:O596"/>
    <mergeCell ref="C597:O597"/>
    <mergeCell ref="C585:O585"/>
    <mergeCell ref="C586:O586"/>
    <mergeCell ref="C587:O587"/>
    <mergeCell ref="C588:O588"/>
    <mergeCell ref="C589:O589"/>
    <mergeCell ref="C590:O590"/>
    <mergeCell ref="A578:P578"/>
    <mergeCell ref="C579:G579"/>
    <mergeCell ref="C580:P580"/>
    <mergeCell ref="C581:G581"/>
    <mergeCell ref="C583:O583"/>
    <mergeCell ref="C584:O584"/>
    <mergeCell ref="A571:P571"/>
    <mergeCell ref="A572:P572"/>
    <mergeCell ref="C573:G573"/>
    <mergeCell ref="C574:P574"/>
    <mergeCell ref="C575:P575"/>
    <mergeCell ref="C576:G576"/>
    <mergeCell ref="C565:O565"/>
    <mergeCell ref="C566:O566"/>
    <mergeCell ref="C567:O567"/>
    <mergeCell ref="C568:J568"/>
    <mergeCell ref="L568:O568"/>
    <mergeCell ref="C569:J569"/>
    <mergeCell ref="L569:O569"/>
    <mergeCell ref="C559:O559"/>
    <mergeCell ref="C560:O560"/>
    <mergeCell ref="C561:O561"/>
    <mergeCell ref="C562:O562"/>
    <mergeCell ref="C563:O563"/>
    <mergeCell ref="C564:O564"/>
    <mergeCell ref="C553:O553"/>
    <mergeCell ref="C554:O554"/>
    <mergeCell ref="C555:O555"/>
    <mergeCell ref="C556:O556"/>
    <mergeCell ref="C557:O557"/>
    <mergeCell ref="C558:O558"/>
    <mergeCell ref="C547:O547"/>
    <mergeCell ref="C548:O548"/>
    <mergeCell ref="C549:O549"/>
    <mergeCell ref="C550:O550"/>
    <mergeCell ref="C551:O551"/>
    <mergeCell ref="C552:O552"/>
    <mergeCell ref="C539:G539"/>
    <mergeCell ref="C541:G541"/>
    <mergeCell ref="C542:P542"/>
    <mergeCell ref="C543:G543"/>
    <mergeCell ref="C545:O545"/>
    <mergeCell ref="C546:O546"/>
    <mergeCell ref="C532:G532"/>
    <mergeCell ref="C533:G533"/>
    <mergeCell ref="C534:G534"/>
    <mergeCell ref="C535:G535"/>
    <mergeCell ref="C537:G537"/>
    <mergeCell ref="C538:P538"/>
    <mergeCell ref="C526:G526"/>
    <mergeCell ref="C527:G527"/>
    <mergeCell ref="C528:G528"/>
    <mergeCell ref="C529:G529"/>
    <mergeCell ref="C530:G530"/>
    <mergeCell ref="C531:G531"/>
    <mergeCell ref="C520:G520"/>
    <mergeCell ref="C521:G521"/>
    <mergeCell ref="C522:G522"/>
    <mergeCell ref="C523:G523"/>
    <mergeCell ref="C524:G524"/>
    <mergeCell ref="C525:G525"/>
    <mergeCell ref="C513:G513"/>
    <mergeCell ref="C515:G515"/>
    <mergeCell ref="C516:P516"/>
    <mergeCell ref="C517:P517"/>
    <mergeCell ref="C518:P518"/>
    <mergeCell ref="C519:G519"/>
    <mergeCell ref="C506:G506"/>
    <mergeCell ref="C507:G507"/>
    <mergeCell ref="C508:G508"/>
    <mergeCell ref="C509:G509"/>
    <mergeCell ref="C511:G511"/>
    <mergeCell ref="C512:P512"/>
    <mergeCell ref="C500:G500"/>
    <mergeCell ref="C501:G501"/>
    <mergeCell ref="C502:G502"/>
    <mergeCell ref="C503:G503"/>
    <mergeCell ref="C504:G504"/>
    <mergeCell ref="C505:G505"/>
    <mergeCell ref="C494:P494"/>
    <mergeCell ref="C495:P495"/>
    <mergeCell ref="C496:G496"/>
    <mergeCell ref="C497:G497"/>
    <mergeCell ref="C498:G498"/>
    <mergeCell ref="C499:G499"/>
    <mergeCell ref="C487:G487"/>
    <mergeCell ref="C488:G488"/>
    <mergeCell ref="C489:G489"/>
    <mergeCell ref="C490:G490"/>
    <mergeCell ref="C492:G492"/>
    <mergeCell ref="C493:P493"/>
    <mergeCell ref="C480:G480"/>
    <mergeCell ref="C481:G481"/>
    <mergeCell ref="C482:G482"/>
    <mergeCell ref="C483:G483"/>
    <mergeCell ref="C485:G485"/>
    <mergeCell ref="C486:P486"/>
    <mergeCell ref="C474:G474"/>
    <mergeCell ref="C475:G475"/>
    <mergeCell ref="C476:G476"/>
    <mergeCell ref="C477:G477"/>
    <mergeCell ref="C478:G478"/>
    <mergeCell ref="C479:G479"/>
    <mergeCell ref="C468:G468"/>
    <mergeCell ref="C469:G469"/>
    <mergeCell ref="C470:G470"/>
    <mergeCell ref="C471:G471"/>
    <mergeCell ref="C472:G472"/>
    <mergeCell ref="C473:G473"/>
    <mergeCell ref="C462:G462"/>
    <mergeCell ref="C463:G463"/>
    <mergeCell ref="C464:G464"/>
    <mergeCell ref="C465:G465"/>
    <mergeCell ref="C466:G466"/>
    <mergeCell ref="C467:G467"/>
    <mergeCell ref="C456:G456"/>
    <mergeCell ref="C457:P457"/>
    <mergeCell ref="C458:P458"/>
    <mergeCell ref="C459:P459"/>
    <mergeCell ref="C460:G460"/>
    <mergeCell ref="C461:G461"/>
    <mergeCell ref="C449:G449"/>
    <mergeCell ref="C450:P450"/>
    <mergeCell ref="C451:G451"/>
    <mergeCell ref="C452:G452"/>
    <mergeCell ref="C453:G453"/>
    <mergeCell ref="C454:G454"/>
    <mergeCell ref="C442:G442"/>
    <mergeCell ref="C443:G443"/>
    <mergeCell ref="C444:G444"/>
    <mergeCell ref="C445:G445"/>
    <mergeCell ref="C446:G446"/>
    <mergeCell ref="C447:G447"/>
    <mergeCell ref="C436:G436"/>
    <mergeCell ref="C437:G437"/>
    <mergeCell ref="C438:G438"/>
    <mergeCell ref="C439:G439"/>
    <mergeCell ref="C440:G440"/>
    <mergeCell ref="C441:G441"/>
    <mergeCell ref="C430:G430"/>
    <mergeCell ref="C431:P431"/>
    <mergeCell ref="C432:P432"/>
    <mergeCell ref="C433:G433"/>
    <mergeCell ref="C434:G434"/>
    <mergeCell ref="C435:G435"/>
    <mergeCell ref="C423:G423"/>
    <mergeCell ref="C424:G424"/>
    <mergeCell ref="C425:G425"/>
    <mergeCell ref="C426:G426"/>
    <mergeCell ref="C427:G427"/>
    <mergeCell ref="C428:G428"/>
    <mergeCell ref="C417:P417"/>
    <mergeCell ref="C418:P418"/>
    <mergeCell ref="C419:P419"/>
    <mergeCell ref="C420:G420"/>
    <mergeCell ref="C421:G421"/>
    <mergeCell ref="C422:G422"/>
    <mergeCell ref="C410:G410"/>
    <mergeCell ref="C411:G411"/>
    <mergeCell ref="C412:G412"/>
    <mergeCell ref="C413:G413"/>
    <mergeCell ref="C414:G414"/>
    <mergeCell ref="C416:G416"/>
    <mergeCell ref="C404:G404"/>
    <mergeCell ref="C405:G405"/>
    <mergeCell ref="C406:G406"/>
    <mergeCell ref="C407:G407"/>
    <mergeCell ref="C408:G408"/>
    <mergeCell ref="C409:G409"/>
    <mergeCell ref="C397:G397"/>
    <mergeCell ref="C399:G399"/>
    <mergeCell ref="C400:P400"/>
    <mergeCell ref="C401:P401"/>
    <mergeCell ref="C402:P402"/>
    <mergeCell ref="C403:G403"/>
    <mergeCell ref="C390:G390"/>
    <mergeCell ref="C391:G391"/>
    <mergeCell ref="C392:G392"/>
    <mergeCell ref="C394:G394"/>
    <mergeCell ref="C395:P395"/>
    <mergeCell ref="C396:P396"/>
    <mergeCell ref="C384:G384"/>
    <mergeCell ref="C385:G385"/>
    <mergeCell ref="C386:G386"/>
    <mergeCell ref="C387:G387"/>
    <mergeCell ref="C388:G388"/>
    <mergeCell ref="C389:G389"/>
    <mergeCell ref="C377:G377"/>
    <mergeCell ref="C378:G378"/>
    <mergeCell ref="C380:G380"/>
    <mergeCell ref="C381:P381"/>
    <mergeCell ref="C382:P382"/>
    <mergeCell ref="C383:P383"/>
    <mergeCell ref="C371:G371"/>
    <mergeCell ref="C372:G372"/>
    <mergeCell ref="C373:G373"/>
    <mergeCell ref="C374:G374"/>
    <mergeCell ref="C375:G375"/>
    <mergeCell ref="C376:G376"/>
    <mergeCell ref="C364:G364"/>
    <mergeCell ref="C365:G365"/>
    <mergeCell ref="C367:G367"/>
    <mergeCell ref="C368:P368"/>
    <mergeCell ref="C369:P369"/>
    <mergeCell ref="C370:G370"/>
    <mergeCell ref="C358:G358"/>
    <mergeCell ref="C359:G359"/>
    <mergeCell ref="C360:G360"/>
    <mergeCell ref="C361:G361"/>
    <mergeCell ref="C362:G362"/>
    <mergeCell ref="C363:G363"/>
    <mergeCell ref="C351:G351"/>
    <mergeCell ref="C353:G353"/>
    <mergeCell ref="C354:P354"/>
    <mergeCell ref="C355:P355"/>
    <mergeCell ref="C356:P356"/>
    <mergeCell ref="C357:G357"/>
    <mergeCell ref="C344:G344"/>
    <mergeCell ref="C345:G345"/>
    <mergeCell ref="C346:G346"/>
    <mergeCell ref="C348:G348"/>
    <mergeCell ref="C349:P349"/>
    <mergeCell ref="C350:P350"/>
    <mergeCell ref="C338:G338"/>
    <mergeCell ref="C339:G339"/>
    <mergeCell ref="C340:G340"/>
    <mergeCell ref="C341:G341"/>
    <mergeCell ref="C342:G342"/>
    <mergeCell ref="C343:G343"/>
    <mergeCell ref="C331:G331"/>
    <mergeCell ref="C332:G332"/>
    <mergeCell ref="C334:G334"/>
    <mergeCell ref="C335:P335"/>
    <mergeCell ref="C336:P336"/>
    <mergeCell ref="C337:P337"/>
    <mergeCell ref="C325:G325"/>
    <mergeCell ref="C326:G326"/>
    <mergeCell ref="C327:G327"/>
    <mergeCell ref="C328:G328"/>
    <mergeCell ref="C329:G329"/>
    <mergeCell ref="C330:G330"/>
    <mergeCell ref="C318:G318"/>
    <mergeCell ref="C320:G320"/>
    <mergeCell ref="C321:P321"/>
    <mergeCell ref="C322:P322"/>
    <mergeCell ref="C323:P323"/>
    <mergeCell ref="C324:G324"/>
    <mergeCell ref="C312:G312"/>
    <mergeCell ref="C313:G313"/>
    <mergeCell ref="C314:G314"/>
    <mergeCell ref="C315:G315"/>
    <mergeCell ref="C316:G316"/>
    <mergeCell ref="C317:G317"/>
    <mergeCell ref="C306:G306"/>
    <mergeCell ref="C307:P307"/>
    <mergeCell ref="C308:P308"/>
    <mergeCell ref="C309:P309"/>
    <mergeCell ref="C310:G310"/>
    <mergeCell ref="C311:G311"/>
    <mergeCell ref="C301:O301"/>
    <mergeCell ref="C302:J302"/>
    <mergeCell ref="L302:O302"/>
    <mergeCell ref="C303:J303"/>
    <mergeCell ref="L303:O303"/>
    <mergeCell ref="A305:P305"/>
    <mergeCell ref="C295:O295"/>
    <mergeCell ref="C296:O296"/>
    <mergeCell ref="C297:O297"/>
    <mergeCell ref="C298:O298"/>
    <mergeCell ref="C299:O299"/>
    <mergeCell ref="C300:O300"/>
    <mergeCell ref="C289:O289"/>
    <mergeCell ref="C290:O290"/>
    <mergeCell ref="C291:O291"/>
    <mergeCell ref="C292:O292"/>
    <mergeCell ref="C293:O293"/>
    <mergeCell ref="C294:O294"/>
    <mergeCell ref="C283:O283"/>
    <mergeCell ref="C284:O284"/>
    <mergeCell ref="C285:O285"/>
    <mergeCell ref="C286:O286"/>
    <mergeCell ref="C287:O287"/>
    <mergeCell ref="C288:O288"/>
    <mergeCell ref="C276:P276"/>
    <mergeCell ref="C277:G277"/>
    <mergeCell ref="C279:O279"/>
    <mergeCell ref="C280:O280"/>
    <mergeCell ref="C281:O281"/>
    <mergeCell ref="C282:O282"/>
    <mergeCell ref="C268:G268"/>
    <mergeCell ref="C269:G269"/>
    <mergeCell ref="C271:G271"/>
    <mergeCell ref="C272:P272"/>
    <mergeCell ref="C273:G273"/>
    <mergeCell ref="C275:G275"/>
    <mergeCell ref="C262:G262"/>
    <mergeCell ref="C263:G263"/>
    <mergeCell ref="C264:G264"/>
    <mergeCell ref="C265:G265"/>
    <mergeCell ref="C266:G266"/>
    <mergeCell ref="C267:G267"/>
    <mergeCell ref="C256:G256"/>
    <mergeCell ref="C257:G257"/>
    <mergeCell ref="C258:G258"/>
    <mergeCell ref="C259:G259"/>
    <mergeCell ref="C260:G260"/>
    <mergeCell ref="C261:G261"/>
    <mergeCell ref="C250:P250"/>
    <mergeCell ref="C251:P251"/>
    <mergeCell ref="C252:P252"/>
    <mergeCell ref="C253:G253"/>
    <mergeCell ref="C254:G254"/>
    <mergeCell ref="C255:G255"/>
    <mergeCell ref="C242:G242"/>
    <mergeCell ref="C243:G243"/>
    <mergeCell ref="C245:G245"/>
    <mergeCell ref="C246:P246"/>
    <mergeCell ref="C247:G247"/>
    <mergeCell ref="C249:G249"/>
    <mergeCell ref="C236:G236"/>
    <mergeCell ref="C237:G237"/>
    <mergeCell ref="C238:G238"/>
    <mergeCell ref="C239:G239"/>
    <mergeCell ref="C240:G240"/>
    <mergeCell ref="C241:G241"/>
    <mergeCell ref="C230:G230"/>
    <mergeCell ref="C231:G231"/>
    <mergeCell ref="C232:G232"/>
    <mergeCell ref="C233:G233"/>
    <mergeCell ref="C234:G234"/>
    <mergeCell ref="C235:G235"/>
    <mergeCell ref="C223:G223"/>
    <mergeCell ref="C224:G224"/>
    <mergeCell ref="C226:G226"/>
    <mergeCell ref="C227:P227"/>
    <mergeCell ref="C228:P228"/>
    <mergeCell ref="C229:P229"/>
    <mergeCell ref="C216:G216"/>
    <mergeCell ref="C217:G217"/>
    <mergeCell ref="C219:G219"/>
    <mergeCell ref="C220:P220"/>
    <mergeCell ref="C221:G221"/>
    <mergeCell ref="C222:G222"/>
    <mergeCell ref="C210:G210"/>
    <mergeCell ref="C211:G211"/>
    <mergeCell ref="C212:G212"/>
    <mergeCell ref="C213:G213"/>
    <mergeCell ref="C214:G214"/>
    <mergeCell ref="C215:G215"/>
    <mergeCell ref="C204:G204"/>
    <mergeCell ref="C205:G205"/>
    <mergeCell ref="C206:G206"/>
    <mergeCell ref="C207:G207"/>
    <mergeCell ref="C208:G208"/>
    <mergeCell ref="C209:G209"/>
    <mergeCell ref="C198:G198"/>
    <mergeCell ref="C199:G199"/>
    <mergeCell ref="C200:G200"/>
    <mergeCell ref="C201:G201"/>
    <mergeCell ref="C202:G202"/>
    <mergeCell ref="C203:G203"/>
    <mergeCell ref="C192:P192"/>
    <mergeCell ref="C193:P193"/>
    <mergeCell ref="C194:G194"/>
    <mergeCell ref="C195:G195"/>
    <mergeCell ref="C196:G196"/>
    <mergeCell ref="C197:G197"/>
    <mergeCell ref="C185:G185"/>
    <mergeCell ref="C186:G186"/>
    <mergeCell ref="C187:G187"/>
    <mergeCell ref="C188:G188"/>
    <mergeCell ref="C190:G190"/>
    <mergeCell ref="C191:P191"/>
    <mergeCell ref="C178:G178"/>
    <mergeCell ref="C179:G179"/>
    <mergeCell ref="C180:G180"/>
    <mergeCell ref="C181:G181"/>
    <mergeCell ref="C183:G183"/>
    <mergeCell ref="C184:P184"/>
    <mergeCell ref="C172:G172"/>
    <mergeCell ref="C173:G173"/>
    <mergeCell ref="C174:G174"/>
    <mergeCell ref="C175:G175"/>
    <mergeCell ref="C176:G176"/>
    <mergeCell ref="C177:G177"/>
    <mergeCell ref="C166:P166"/>
    <mergeCell ref="C167:G167"/>
    <mergeCell ref="C168:G168"/>
    <mergeCell ref="C169:G169"/>
    <mergeCell ref="C170:G170"/>
    <mergeCell ref="C171:G171"/>
    <mergeCell ref="C159:G159"/>
    <mergeCell ref="C160:G160"/>
    <mergeCell ref="C161:G161"/>
    <mergeCell ref="C162:G162"/>
    <mergeCell ref="C164:G164"/>
    <mergeCell ref="C165:P165"/>
    <mergeCell ref="C153:P153"/>
    <mergeCell ref="C154:G154"/>
    <mergeCell ref="C155:G155"/>
    <mergeCell ref="C156:G156"/>
    <mergeCell ref="C157:G157"/>
    <mergeCell ref="C158:G158"/>
    <mergeCell ref="C146:G146"/>
    <mergeCell ref="C147:G147"/>
    <mergeCell ref="C148:G148"/>
    <mergeCell ref="C150:G150"/>
    <mergeCell ref="C151:P151"/>
    <mergeCell ref="C152:P152"/>
    <mergeCell ref="C140:G140"/>
    <mergeCell ref="C141:G141"/>
    <mergeCell ref="C142:G142"/>
    <mergeCell ref="C143:G143"/>
    <mergeCell ref="C144:G144"/>
    <mergeCell ref="C145:G145"/>
    <mergeCell ref="C134:P134"/>
    <mergeCell ref="C135:P135"/>
    <mergeCell ref="C136:P136"/>
    <mergeCell ref="C137:G137"/>
    <mergeCell ref="C138:G138"/>
    <mergeCell ref="C139:G139"/>
    <mergeCell ref="C126:G126"/>
    <mergeCell ref="C128:G128"/>
    <mergeCell ref="C129:P129"/>
    <mergeCell ref="C130:P130"/>
    <mergeCell ref="C131:G131"/>
    <mergeCell ref="C133:G133"/>
    <mergeCell ref="C120:G120"/>
    <mergeCell ref="C121:G121"/>
    <mergeCell ref="C122:G122"/>
    <mergeCell ref="C123:G123"/>
    <mergeCell ref="C124:G124"/>
    <mergeCell ref="C125:G125"/>
    <mergeCell ref="C114:G114"/>
    <mergeCell ref="C115:P115"/>
    <mergeCell ref="C116:P116"/>
    <mergeCell ref="C117:P117"/>
    <mergeCell ref="C118:G118"/>
    <mergeCell ref="C119:G119"/>
    <mergeCell ref="C107:G107"/>
    <mergeCell ref="C108:G108"/>
    <mergeCell ref="C109:G109"/>
    <mergeCell ref="C110:G110"/>
    <mergeCell ref="C111:G111"/>
    <mergeCell ref="C112:G112"/>
    <mergeCell ref="C101:G101"/>
    <mergeCell ref="C102:P102"/>
    <mergeCell ref="C103:P103"/>
    <mergeCell ref="C104:G104"/>
    <mergeCell ref="C105:G105"/>
    <mergeCell ref="C106:G106"/>
    <mergeCell ref="C94:G94"/>
    <mergeCell ref="C95:G95"/>
    <mergeCell ref="C96:G96"/>
    <mergeCell ref="C97:G97"/>
    <mergeCell ref="C98:G98"/>
    <mergeCell ref="C99:G99"/>
    <mergeCell ref="C88:P88"/>
    <mergeCell ref="C89:P89"/>
    <mergeCell ref="C90:P90"/>
    <mergeCell ref="C91:G91"/>
    <mergeCell ref="C92:G92"/>
    <mergeCell ref="C93:G93"/>
    <mergeCell ref="C80:G80"/>
    <mergeCell ref="C82:G82"/>
    <mergeCell ref="C83:P83"/>
    <mergeCell ref="C84:P84"/>
    <mergeCell ref="C85:G85"/>
    <mergeCell ref="C87:G87"/>
    <mergeCell ref="C74:G74"/>
    <mergeCell ref="C75:G75"/>
    <mergeCell ref="C76:G76"/>
    <mergeCell ref="C77:G77"/>
    <mergeCell ref="C78:G78"/>
    <mergeCell ref="C79:G79"/>
    <mergeCell ref="C68:G68"/>
    <mergeCell ref="C69:P69"/>
    <mergeCell ref="C70:P70"/>
    <mergeCell ref="C71:P71"/>
    <mergeCell ref="C72:G72"/>
    <mergeCell ref="C73:G73"/>
    <mergeCell ref="C61:G61"/>
    <mergeCell ref="C62:G62"/>
    <mergeCell ref="C63:G63"/>
    <mergeCell ref="C64:G64"/>
    <mergeCell ref="C65:G65"/>
    <mergeCell ref="C66:G66"/>
    <mergeCell ref="C55:P55"/>
    <mergeCell ref="C56:P56"/>
    <mergeCell ref="C57:P57"/>
    <mergeCell ref="C58:G58"/>
    <mergeCell ref="C59:G59"/>
    <mergeCell ref="C60:G60"/>
    <mergeCell ref="C48:G48"/>
    <mergeCell ref="C49:G49"/>
    <mergeCell ref="C50:G50"/>
    <mergeCell ref="C51:G51"/>
    <mergeCell ref="C52:G52"/>
    <mergeCell ref="C54:G54"/>
    <mergeCell ref="C42:P42"/>
    <mergeCell ref="C43:P43"/>
    <mergeCell ref="C44:G44"/>
    <mergeCell ref="C45:G45"/>
    <mergeCell ref="C46:G46"/>
    <mergeCell ref="C47:G47"/>
    <mergeCell ref="I35:K36"/>
    <mergeCell ref="L35:P36"/>
    <mergeCell ref="C38:G38"/>
    <mergeCell ref="A39:P39"/>
    <mergeCell ref="C40:G40"/>
    <mergeCell ref="C41:P41"/>
    <mergeCell ref="B24:F24"/>
    <mergeCell ref="C26:F26"/>
    <mergeCell ref="A35:A37"/>
    <mergeCell ref="B35:B37"/>
    <mergeCell ref="C35:G37"/>
    <mergeCell ref="H35:H37"/>
    <mergeCell ref="A16:P16"/>
    <mergeCell ref="A17:P17"/>
    <mergeCell ref="A18:P18"/>
    <mergeCell ref="A20:P20"/>
    <mergeCell ref="A21:P21"/>
    <mergeCell ref="B23:F23"/>
    <mergeCell ref="A10:F10"/>
    <mergeCell ref="G10:P10"/>
    <mergeCell ref="A11:F11"/>
    <mergeCell ref="G11:P11"/>
    <mergeCell ref="A13:P13"/>
    <mergeCell ref="A14:P14"/>
    <mergeCell ref="A7:F7"/>
    <mergeCell ref="G7:P7"/>
    <mergeCell ref="A8:F8"/>
    <mergeCell ref="G8:P8"/>
    <mergeCell ref="A9:F9"/>
    <mergeCell ref="G9:P9"/>
    <mergeCell ref="A4:F4"/>
    <mergeCell ref="G4:P4"/>
    <mergeCell ref="A5:F5"/>
    <mergeCell ref="G5:P5"/>
    <mergeCell ref="A6:F6"/>
    <mergeCell ref="G6:P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Бутов Константин Николаевич</dc:creator>
  <cp:lastModifiedBy>Бутов Константин Николаевич</cp:lastModifiedBy>
  <dcterms:created xsi:type="dcterms:W3CDTF">2025-05-22T14:43:42Z</dcterms:created>
  <dcterms:modified xsi:type="dcterms:W3CDTF">2025-05-22T14:44:59Z</dcterms:modified>
</cp:coreProperties>
</file>